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протокола\протокола 2022\"/>
    </mc:Choice>
  </mc:AlternateContent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K31" i="1"/>
  <c r="M8" i="1"/>
  <c r="M11" i="1"/>
  <c r="M12" i="1"/>
  <c r="M13" i="1"/>
  <c r="M15" i="1"/>
  <c r="M16" i="1"/>
  <c r="M17" i="1"/>
  <c r="M18" i="1"/>
  <c r="M6" i="1"/>
  <c r="K29" i="1"/>
  <c r="K30" i="1"/>
  <c r="K22" i="1"/>
  <c r="K21" i="1"/>
  <c r="K20" i="1"/>
  <c r="K19" i="1"/>
  <c r="K16" i="1"/>
  <c r="K17" i="1"/>
  <c r="K11" i="1"/>
  <c r="K13" i="1"/>
  <c r="K10" i="1"/>
  <c r="K9" i="1"/>
  <c r="K8" i="1"/>
  <c r="K7" i="1"/>
  <c r="K18" i="1"/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1" i="1" s="1"/>
</calcChain>
</file>

<file path=xl/sharedStrings.xml><?xml version="1.0" encoding="utf-8"?>
<sst xmlns="http://schemas.openxmlformats.org/spreadsheetml/2006/main" count="117" uniqueCount="92">
  <si>
    <t>№ лота</t>
  </si>
  <si>
    <t>Наименование закупаемых товаров</t>
  </si>
  <si>
    <t>Краткая характеристика закупаемых товаров, работ, услуг</t>
  </si>
  <si>
    <t>Характеристика</t>
  </si>
  <si>
    <t>ед. изм</t>
  </si>
  <si>
    <t>Запланированное количество на 2022 год</t>
  </si>
  <si>
    <t>планова цена</t>
  </si>
  <si>
    <t>сумма</t>
  </si>
  <si>
    <t>Сроки поставки по договору</t>
  </si>
  <si>
    <t xml:space="preserve"> Диски Enhance Finishing</t>
  </si>
  <si>
    <t xml:space="preserve"> для финишной обработки </t>
  </si>
  <si>
    <t xml:space="preserve"> 60 шт +дискодержатель 3</t>
  </si>
  <si>
    <t>набор</t>
  </si>
  <si>
    <t>Условия осуществления поставки DDP. Нур-Султан пр-т Мангилик Ел, 16/1. по заявке Заказчикаи в течении  2022 года со дня заключения договора</t>
  </si>
  <si>
    <t>Charisma combi</t>
  </si>
  <si>
    <t>пломбировочный материалы светового отражения</t>
  </si>
  <si>
    <t>Набор 8 шпр. по 4 гр., Gluma 2 Bond, 2 шпр. Gluma Etch</t>
  </si>
  <si>
    <t>уп</t>
  </si>
  <si>
    <t>Ketac Molar</t>
  </si>
  <si>
    <t>материал стеклоиономерныйпломб оттенок А3</t>
  </si>
  <si>
    <t>MD-Chel Cream</t>
  </si>
  <si>
    <t>эндодонтия</t>
  </si>
  <si>
    <t>шприц</t>
  </si>
  <si>
    <t>Megafil</t>
  </si>
  <si>
    <t>пломбировочный материал светового отражения</t>
  </si>
  <si>
    <t xml:space="preserve">Боры терапевтические </t>
  </si>
  <si>
    <t>конусные,шаровидные,цилиндрические,грушевидные</t>
  </si>
  <si>
    <t>шт</t>
  </si>
  <si>
    <t>Гель</t>
  </si>
  <si>
    <t>для травления эмали</t>
  </si>
  <si>
    <t>ВладМива</t>
  </si>
  <si>
    <t xml:space="preserve">шт </t>
  </si>
  <si>
    <t>Гидрооксид кальция</t>
  </si>
  <si>
    <t>Эндодонтия , пломбировка канала</t>
  </si>
  <si>
    <t xml:space="preserve">Гладилка </t>
  </si>
  <si>
    <t>для реставраций,с цилиндрическим концом</t>
  </si>
  <si>
    <t xml:space="preserve">Девит-АРС </t>
  </si>
  <si>
    <t>стоматологическая паста для девитализации пульпы</t>
  </si>
  <si>
    <t>паста-шприц 3,0 г</t>
  </si>
  <si>
    <t>Держатель</t>
  </si>
  <si>
    <t>микроматора и дисков</t>
  </si>
  <si>
    <t xml:space="preserve">Игла </t>
  </si>
  <si>
    <t xml:space="preserve">дентельная однораз.стерильно </t>
  </si>
  <si>
    <t>размер 21G 0,40*35mm№100</t>
  </si>
  <si>
    <t>Иглы</t>
  </si>
  <si>
    <t>корневые</t>
  </si>
  <si>
    <t>№1</t>
  </si>
  <si>
    <t>№2</t>
  </si>
  <si>
    <t>Каналонаполнители L25</t>
  </si>
  <si>
    <t>эндодентия</t>
  </si>
  <si>
    <t>Клинья</t>
  </si>
  <si>
    <t>для фиксации матрицы</t>
  </si>
  <si>
    <t>Масло</t>
  </si>
  <si>
    <t>для смазывания наконечника</t>
  </si>
  <si>
    <t>фл</t>
  </si>
  <si>
    <t xml:space="preserve">Матрица </t>
  </si>
  <si>
    <t>для формирования стенки зубапри пломбировке. Набор</t>
  </si>
  <si>
    <t>пластикв рклоне 6мм/15мм,прозрачные</t>
  </si>
  <si>
    <t>Микроматор</t>
  </si>
  <si>
    <t xml:space="preserve">пневмотический </t>
  </si>
  <si>
    <t xml:space="preserve">Наконечники  </t>
  </si>
  <si>
    <t>трубинные - инструменты</t>
  </si>
  <si>
    <t>Пинцет</t>
  </si>
  <si>
    <t xml:space="preserve">стоматологический для  терапевтического приема </t>
  </si>
  <si>
    <t xml:space="preserve">Призма </t>
  </si>
  <si>
    <t>химический материал</t>
  </si>
  <si>
    <t>быстротвердеющий</t>
  </si>
  <si>
    <t>Пропейторы</t>
  </si>
  <si>
    <t>ручные,для эндодонтии</t>
  </si>
  <si>
    <t>Убестезин форте -</t>
  </si>
  <si>
    <t xml:space="preserve">раствор для подслизистых инъекций в стоматологии </t>
  </si>
  <si>
    <t>4%, картридж 1,7мл №50</t>
  </si>
  <si>
    <t>банка</t>
  </si>
  <si>
    <t>Фторлакс</t>
  </si>
  <si>
    <t xml:space="preserve">фторирование зубов </t>
  </si>
  <si>
    <t>Чашка</t>
  </si>
  <si>
    <t>Петри,для замачивания боров</t>
  </si>
  <si>
    <t>итого</t>
  </si>
  <si>
    <t xml:space="preserve">Приложение 1 к протоколу №9 </t>
  </si>
  <si>
    <t>Ценовое предложение потенциального поставщика (тенге)</t>
  </si>
  <si>
    <t>Общая сумма потенциального поставщика</t>
  </si>
  <si>
    <t>Председатель комиссии</t>
  </si>
  <si>
    <t>Г. Тулебаева</t>
  </si>
  <si>
    <t>Члены комиссии</t>
  </si>
  <si>
    <t>Ә. Ахметов</t>
  </si>
  <si>
    <t>С. Каирлова</t>
  </si>
  <si>
    <t>Г. Айтбаева</t>
  </si>
  <si>
    <t xml:space="preserve"> Секретарь комиссии</t>
  </si>
  <si>
    <t>К. Аханова</t>
  </si>
  <si>
    <t>А. Абикеева</t>
  </si>
  <si>
    <t>ТОО "НС Медика"</t>
  </si>
  <si>
    <t>ТОО "FARM.ALLIANCE"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</si>
</sst>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 wrapText="1"/>
    </xf>
    <xf numFmtId="4" fontId="2" fillId="0" borderId="4" xfId="2" applyNumberFormat="1" applyFont="1" applyFill="1" applyBorder="1" applyAlignment="1">
      <alignment horizontal="center" vertical="center" wrapText="1"/>
    </xf>
    <xf numFmtId="4" fontId="2" fillId="0" borderId="5" xfId="2" applyNumberFormat="1" applyFont="1" applyFill="1" applyBorder="1" applyAlignment="1">
      <alignment horizontal="center" vertical="center" wrapText="1"/>
    </xf>
    <xf numFmtId="4" fontId="2" fillId="0" borderId="6" xfId="2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2" fontId="9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4" fontId="3" fillId="0" borderId="0" xfId="0" applyNumberFormat="1" applyFont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2" fillId="0" borderId="9" xfId="2" applyNumberFormat="1" applyFont="1" applyFill="1" applyBorder="1" applyAlignment="1">
      <alignment horizontal="center" vertical="center" wrapText="1"/>
    </xf>
    <xf numFmtId="4" fontId="2" fillId="0" borderId="2" xfId="2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3" borderId="6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12" fillId="0" borderId="10" xfId="0" applyNumberFormat="1" applyFont="1" applyBorder="1" applyAlignment="1">
      <alignment horizontal="center"/>
    </xf>
    <xf numFmtId="4" fontId="12" fillId="0" borderId="8" xfId="0" applyNumberFormat="1" applyFont="1" applyBorder="1" applyAlignment="1">
      <alignment horizontal="center"/>
    </xf>
  </cellXfs>
  <cellStyles count="3">
    <cellStyle name="Обычный" xfId="0" builtinId="0"/>
    <cellStyle name="Обычный 1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L2" sqref="L2:M2"/>
    </sheetView>
  </sheetViews>
  <sheetFormatPr defaultRowHeight="15" x14ac:dyDescent="0.25"/>
  <cols>
    <col min="1" max="1" width="8.28515625" style="1" customWidth="1"/>
    <col min="2" max="2" width="29" style="1" customWidth="1"/>
    <col min="3" max="3" width="44.85546875" style="1" customWidth="1"/>
    <col min="4" max="4" width="21.85546875" style="1" customWidth="1"/>
    <col min="5" max="5" width="6.28515625" style="1" customWidth="1"/>
    <col min="6" max="6" width="6.85546875" style="1" customWidth="1"/>
    <col min="7" max="7" width="12.5703125" style="3" customWidth="1"/>
    <col min="8" max="8" width="15.140625" style="3" customWidth="1"/>
    <col min="9" max="9" width="23.140625" style="4" customWidth="1"/>
    <col min="10" max="10" width="18.28515625" style="34" customWidth="1"/>
    <col min="11" max="11" width="15.28515625" style="34" customWidth="1"/>
    <col min="12" max="12" width="14.7109375" style="34" customWidth="1"/>
    <col min="13" max="13" width="14.42578125" style="34" customWidth="1"/>
    <col min="14" max="16384" width="9.140625" style="4"/>
  </cols>
  <sheetData>
    <row r="1" spans="1:13" ht="15.75" thickBot="1" x14ac:dyDescent="0.3">
      <c r="B1" s="2" t="s">
        <v>78</v>
      </c>
    </row>
    <row r="2" spans="1:13" x14ac:dyDescent="0.25">
      <c r="A2" s="5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7</v>
      </c>
      <c r="I2" s="22" t="s">
        <v>8</v>
      </c>
      <c r="J2" s="24" t="s">
        <v>90</v>
      </c>
      <c r="K2" s="39"/>
      <c r="L2" s="24" t="s">
        <v>91</v>
      </c>
      <c r="M2" s="25"/>
    </row>
    <row r="3" spans="1:13" ht="60" x14ac:dyDescent="0.25">
      <c r="A3" s="5"/>
      <c r="B3" s="6"/>
      <c r="C3" s="6"/>
      <c r="D3" s="7"/>
      <c r="E3" s="7"/>
      <c r="F3" s="7"/>
      <c r="G3" s="8"/>
      <c r="H3" s="8"/>
      <c r="I3" s="22"/>
      <c r="J3" s="26" t="s">
        <v>79</v>
      </c>
      <c r="K3" s="40" t="s">
        <v>80</v>
      </c>
      <c r="L3" s="26" t="s">
        <v>79</v>
      </c>
      <c r="M3" s="27" t="s">
        <v>80</v>
      </c>
    </row>
    <row r="4" spans="1:13" x14ac:dyDescent="0.25">
      <c r="A4" s="9">
        <v>1</v>
      </c>
      <c r="B4" s="10" t="s">
        <v>9</v>
      </c>
      <c r="C4" s="10" t="s">
        <v>10</v>
      </c>
      <c r="D4" s="10" t="s">
        <v>11</v>
      </c>
      <c r="E4" s="11" t="s">
        <v>12</v>
      </c>
      <c r="F4" s="12">
        <v>5</v>
      </c>
      <c r="G4" s="12">
        <v>34200</v>
      </c>
      <c r="H4" s="13">
        <f t="shared" ref="H4:H30" si="0">G4*F4</f>
        <v>171000</v>
      </c>
      <c r="I4" s="23" t="s">
        <v>13</v>
      </c>
      <c r="J4" s="35"/>
      <c r="K4" s="41"/>
      <c r="L4" s="35"/>
      <c r="M4" s="36"/>
    </row>
    <row r="5" spans="1:13" ht="36.75" x14ac:dyDescent="0.25">
      <c r="A5" s="9">
        <v>2</v>
      </c>
      <c r="B5" s="10" t="s">
        <v>14</v>
      </c>
      <c r="C5" s="10" t="s">
        <v>15</v>
      </c>
      <c r="D5" s="10" t="s">
        <v>16</v>
      </c>
      <c r="E5" s="11" t="s">
        <v>17</v>
      </c>
      <c r="F5" s="12">
        <v>4</v>
      </c>
      <c r="G5" s="12">
        <v>55000</v>
      </c>
      <c r="H5" s="13">
        <f t="shared" si="0"/>
        <v>220000</v>
      </c>
      <c r="I5" s="23"/>
      <c r="J5" s="35"/>
      <c r="K5" s="41"/>
      <c r="L5" s="35"/>
      <c r="M5" s="36"/>
    </row>
    <row r="6" spans="1:13" x14ac:dyDescent="0.25">
      <c r="A6" s="9">
        <v>3</v>
      </c>
      <c r="B6" s="10" t="s">
        <v>18</v>
      </c>
      <c r="C6" s="10" t="s">
        <v>19</v>
      </c>
      <c r="D6" s="10"/>
      <c r="E6" s="11" t="s">
        <v>17</v>
      </c>
      <c r="F6" s="12">
        <v>40</v>
      </c>
      <c r="G6" s="12">
        <v>25000</v>
      </c>
      <c r="H6" s="13">
        <f t="shared" si="0"/>
        <v>1000000</v>
      </c>
      <c r="I6" s="23"/>
      <c r="J6" s="35"/>
      <c r="K6" s="41"/>
      <c r="L6" s="35">
        <v>25000</v>
      </c>
      <c r="M6" s="42">
        <f>F6*L6</f>
        <v>1000000</v>
      </c>
    </row>
    <row r="7" spans="1:13" x14ac:dyDescent="0.25">
      <c r="A7" s="9">
        <v>4</v>
      </c>
      <c r="B7" s="10" t="s">
        <v>20</v>
      </c>
      <c r="C7" s="10" t="s">
        <v>21</v>
      </c>
      <c r="D7" s="10"/>
      <c r="E7" s="11" t="s">
        <v>22</v>
      </c>
      <c r="F7" s="12">
        <v>5</v>
      </c>
      <c r="G7" s="12">
        <v>3200</v>
      </c>
      <c r="H7" s="13">
        <f t="shared" si="0"/>
        <v>16000</v>
      </c>
      <c r="I7" s="23"/>
      <c r="J7" s="35">
        <v>3100</v>
      </c>
      <c r="K7" s="43">
        <f>F7*J7</f>
        <v>15500</v>
      </c>
      <c r="L7" s="35"/>
      <c r="M7" s="36"/>
    </row>
    <row r="8" spans="1:13" x14ac:dyDescent="0.25">
      <c r="A8" s="9">
        <v>5</v>
      </c>
      <c r="B8" s="10" t="s">
        <v>23</v>
      </c>
      <c r="C8" s="10" t="s">
        <v>24</v>
      </c>
      <c r="D8" s="10"/>
      <c r="E8" s="11" t="s">
        <v>17</v>
      </c>
      <c r="F8" s="12">
        <v>4</v>
      </c>
      <c r="G8" s="12">
        <v>35200</v>
      </c>
      <c r="H8" s="13">
        <f t="shared" si="0"/>
        <v>140800</v>
      </c>
      <c r="I8" s="23"/>
      <c r="J8" s="35">
        <v>35000</v>
      </c>
      <c r="K8" s="41">
        <f>F8*J8</f>
        <v>140000</v>
      </c>
      <c r="L8" s="35">
        <v>34155</v>
      </c>
      <c r="M8" s="42">
        <f t="shared" ref="M7:M31" si="1">F8*L8</f>
        <v>136620</v>
      </c>
    </row>
    <row r="9" spans="1:13" x14ac:dyDescent="0.25">
      <c r="A9" s="9">
        <v>6</v>
      </c>
      <c r="B9" s="10" t="s">
        <v>25</v>
      </c>
      <c r="C9" s="10" t="s">
        <v>26</v>
      </c>
      <c r="D9" s="10"/>
      <c r="E9" s="11" t="s">
        <v>27</v>
      </c>
      <c r="F9" s="12">
        <v>300</v>
      </c>
      <c r="G9" s="12">
        <v>660</v>
      </c>
      <c r="H9" s="13">
        <f t="shared" si="0"/>
        <v>198000</v>
      </c>
      <c r="I9" s="23"/>
      <c r="J9" s="35">
        <v>650</v>
      </c>
      <c r="K9" s="43">
        <f>F9*J9</f>
        <v>195000</v>
      </c>
      <c r="L9" s="35"/>
      <c r="M9" s="36"/>
    </row>
    <row r="10" spans="1:13" x14ac:dyDescent="0.25">
      <c r="A10" s="9">
        <v>7</v>
      </c>
      <c r="B10" s="10" t="s">
        <v>28</v>
      </c>
      <c r="C10" s="10" t="s">
        <v>29</v>
      </c>
      <c r="D10" s="10" t="s">
        <v>30</v>
      </c>
      <c r="E10" s="11" t="s">
        <v>31</v>
      </c>
      <c r="F10" s="12">
        <v>10</v>
      </c>
      <c r="G10" s="12">
        <v>1200</v>
      </c>
      <c r="H10" s="13">
        <f t="shared" si="0"/>
        <v>12000</v>
      </c>
      <c r="I10" s="23"/>
      <c r="J10" s="35">
        <v>1100</v>
      </c>
      <c r="K10" s="43">
        <f>F10*J10</f>
        <v>11000</v>
      </c>
      <c r="L10" s="35"/>
      <c r="M10" s="36"/>
    </row>
    <row r="11" spans="1:13" x14ac:dyDescent="0.25">
      <c r="A11" s="9">
        <v>8</v>
      </c>
      <c r="B11" s="10" t="s">
        <v>32</v>
      </c>
      <c r="C11" s="10" t="s">
        <v>33</v>
      </c>
      <c r="D11" s="10"/>
      <c r="E11" s="11" t="s">
        <v>17</v>
      </c>
      <c r="F11" s="12">
        <v>2</v>
      </c>
      <c r="G11" s="12">
        <v>9000</v>
      </c>
      <c r="H11" s="13">
        <f t="shared" si="0"/>
        <v>18000</v>
      </c>
      <c r="I11" s="23"/>
      <c r="J11" s="35">
        <v>8900</v>
      </c>
      <c r="K11" s="41">
        <f t="shared" ref="K11:K17" si="2">F11*J11</f>
        <v>17800</v>
      </c>
      <c r="L11" s="35">
        <v>8135</v>
      </c>
      <c r="M11" s="42">
        <f t="shared" si="1"/>
        <v>16270</v>
      </c>
    </row>
    <row r="12" spans="1:13" x14ac:dyDescent="0.25">
      <c r="A12" s="9">
        <v>9</v>
      </c>
      <c r="B12" s="10" t="s">
        <v>34</v>
      </c>
      <c r="C12" s="10" t="s">
        <v>35</v>
      </c>
      <c r="D12" s="10"/>
      <c r="E12" s="11" t="s">
        <v>27</v>
      </c>
      <c r="F12" s="12">
        <v>20</v>
      </c>
      <c r="G12" s="12">
        <v>1300</v>
      </c>
      <c r="H12" s="13">
        <f t="shared" si="0"/>
        <v>26000</v>
      </c>
      <c r="I12" s="23"/>
      <c r="J12" s="35"/>
      <c r="K12" s="41"/>
      <c r="L12" s="35">
        <v>1300</v>
      </c>
      <c r="M12" s="42">
        <f t="shared" si="1"/>
        <v>26000</v>
      </c>
    </row>
    <row r="13" spans="1:13" x14ac:dyDescent="0.25">
      <c r="A13" s="9">
        <v>10</v>
      </c>
      <c r="B13" s="10" t="s">
        <v>36</v>
      </c>
      <c r="C13" s="10" t="s">
        <v>37</v>
      </c>
      <c r="D13" s="10" t="s">
        <v>38</v>
      </c>
      <c r="E13" s="11" t="s">
        <v>17</v>
      </c>
      <c r="F13" s="12">
        <v>15</v>
      </c>
      <c r="G13" s="12">
        <v>4500</v>
      </c>
      <c r="H13" s="13">
        <f t="shared" si="0"/>
        <v>67500</v>
      </c>
      <c r="I13" s="23"/>
      <c r="J13" s="35">
        <v>4500</v>
      </c>
      <c r="K13" s="41">
        <f t="shared" si="2"/>
        <v>67500</v>
      </c>
      <c r="L13" s="35">
        <v>4415</v>
      </c>
      <c r="M13" s="42">
        <f t="shared" si="1"/>
        <v>66225</v>
      </c>
    </row>
    <row r="14" spans="1:13" s="17" customFormat="1" x14ac:dyDescent="0.25">
      <c r="A14" s="14">
        <v>11</v>
      </c>
      <c r="B14" s="15" t="s">
        <v>39</v>
      </c>
      <c r="C14" s="15" t="s">
        <v>40</v>
      </c>
      <c r="D14" s="15"/>
      <c r="E14" s="14" t="s">
        <v>27</v>
      </c>
      <c r="F14" s="16">
        <v>15</v>
      </c>
      <c r="G14" s="16">
        <v>900</v>
      </c>
      <c r="H14" s="13">
        <f t="shared" si="0"/>
        <v>13500</v>
      </c>
      <c r="I14" s="23"/>
      <c r="J14" s="37"/>
      <c r="K14" s="41"/>
      <c r="L14" s="37"/>
      <c r="M14" s="36"/>
    </row>
    <row r="15" spans="1:13" ht="24.75" x14ac:dyDescent="0.25">
      <c r="A15" s="9">
        <v>12</v>
      </c>
      <c r="B15" s="10" t="s">
        <v>41</v>
      </c>
      <c r="C15" s="10" t="s">
        <v>42</v>
      </c>
      <c r="D15" s="10" t="s">
        <v>43</v>
      </c>
      <c r="E15" s="11" t="s">
        <v>27</v>
      </c>
      <c r="F15" s="12">
        <v>30</v>
      </c>
      <c r="G15" s="18">
        <v>3600</v>
      </c>
      <c r="H15" s="13">
        <f t="shared" si="0"/>
        <v>108000</v>
      </c>
      <c r="I15" s="23"/>
      <c r="J15" s="35"/>
      <c r="K15" s="41"/>
      <c r="L15" s="35">
        <v>3255</v>
      </c>
      <c r="M15" s="42">
        <f t="shared" si="1"/>
        <v>97650</v>
      </c>
    </row>
    <row r="16" spans="1:13" x14ac:dyDescent="0.25">
      <c r="A16" s="9">
        <v>13</v>
      </c>
      <c r="B16" s="10" t="s">
        <v>44</v>
      </c>
      <c r="C16" s="19" t="s">
        <v>45</v>
      </c>
      <c r="D16" s="10" t="s">
        <v>46</v>
      </c>
      <c r="E16" s="11" t="s">
        <v>17</v>
      </c>
      <c r="F16" s="12">
        <v>20</v>
      </c>
      <c r="G16" s="12">
        <v>3400</v>
      </c>
      <c r="H16" s="13">
        <f t="shared" si="0"/>
        <v>68000</v>
      </c>
      <c r="I16" s="23"/>
      <c r="J16" s="35">
        <v>3100</v>
      </c>
      <c r="K16" s="43">
        <f t="shared" si="2"/>
        <v>62000</v>
      </c>
      <c r="L16" s="35">
        <v>3315</v>
      </c>
      <c r="M16" s="36">
        <f t="shared" si="1"/>
        <v>66300</v>
      </c>
    </row>
    <row r="17" spans="1:13" x14ac:dyDescent="0.25">
      <c r="A17" s="9">
        <v>14</v>
      </c>
      <c r="B17" s="10" t="s">
        <v>44</v>
      </c>
      <c r="C17" s="19" t="s">
        <v>45</v>
      </c>
      <c r="D17" s="10" t="s">
        <v>47</v>
      </c>
      <c r="E17" s="11" t="s">
        <v>17</v>
      </c>
      <c r="F17" s="12">
        <v>20</v>
      </c>
      <c r="G17" s="12">
        <v>3400</v>
      </c>
      <c r="H17" s="13">
        <f t="shared" si="0"/>
        <v>68000</v>
      </c>
      <c r="I17" s="23"/>
      <c r="J17" s="35">
        <v>3100</v>
      </c>
      <c r="K17" s="43">
        <f t="shared" si="2"/>
        <v>62000</v>
      </c>
      <c r="L17" s="35">
        <v>3315</v>
      </c>
      <c r="M17" s="36">
        <f t="shared" si="1"/>
        <v>66300</v>
      </c>
    </row>
    <row r="18" spans="1:13" x14ac:dyDescent="0.25">
      <c r="A18" s="9">
        <v>15</v>
      </c>
      <c r="B18" s="10" t="s">
        <v>48</v>
      </c>
      <c r="C18" s="10" t="s">
        <v>49</v>
      </c>
      <c r="D18" s="10"/>
      <c r="E18" s="11" t="s">
        <v>17</v>
      </c>
      <c r="F18" s="12">
        <v>40</v>
      </c>
      <c r="G18" s="12">
        <v>4900</v>
      </c>
      <c r="H18" s="13">
        <f t="shared" si="0"/>
        <v>196000</v>
      </c>
      <c r="I18" s="23"/>
      <c r="J18" s="35">
        <v>4800</v>
      </c>
      <c r="K18" s="43">
        <f>F18*J18</f>
        <v>192000</v>
      </c>
      <c r="L18" s="35">
        <v>4900</v>
      </c>
      <c r="M18" s="36">
        <f t="shared" si="1"/>
        <v>196000</v>
      </c>
    </row>
    <row r="19" spans="1:13" x14ac:dyDescent="0.25">
      <c r="A19" s="9">
        <v>16</v>
      </c>
      <c r="B19" s="10" t="s">
        <v>50</v>
      </c>
      <c r="C19" s="10" t="s">
        <v>51</v>
      </c>
      <c r="D19" s="10"/>
      <c r="E19" s="11" t="s">
        <v>17</v>
      </c>
      <c r="F19" s="12">
        <v>6</v>
      </c>
      <c r="G19" s="12">
        <v>1500</v>
      </c>
      <c r="H19" s="13">
        <f t="shared" si="0"/>
        <v>9000</v>
      </c>
      <c r="I19" s="23"/>
      <c r="J19" s="35">
        <v>1400</v>
      </c>
      <c r="K19" s="43">
        <f>F19*J19</f>
        <v>8400</v>
      </c>
      <c r="L19" s="35"/>
      <c r="M19" s="36"/>
    </row>
    <row r="20" spans="1:13" x14ac:dyDescent="0.25">
      <c r="A20" s="9">
        <v>17</v>
      </c>
      <c r="B20" s="10" t="s">
        <v>52</v>
      </c>
      <c r="C20" s="10" t="s">
        <v>53</v>
      </c>
      <c r="D20" s="10"/>
      <c r="E20" s="11" t="s">
        <v>54</v>
      </c>
      <c r="F20" s="12">
        <v>6</v>
      </c>
      <c r="G20" s="12">
        <v>3800</v>
      </c>
      <c r="H20" s="13">
        <f t="shared" si="0"/>
        <v>22800</v>
      </c>
      <c r="I20" s="23"/>
      <c r="J20" s="35">
        <v>3700</v>
      </c>
      <c r="K20" s="43">
        <f>F20*J20</f>
        <v>22200</v>
      </c>
      <c r="L20" s="35"/>
      <c r="M20" s="36"/>
    </row>
    <row r="21" spans="1:13" x14ac:dyDescent="0.25">
      <c r="A21" s="9">
        <v>18</v>
      </c>
      <c r="B21" s="10" t="s">
        <v>55</v>
      </c>
      <c r="C21" s="10" t="s">
        <v>56</v>
      </c>
      <c r="D21" s="10"/>
      <c r="E21" s="11" t="s">
        <v>17</v>
      </c>
      <c r="F21" s="12">
        <v>6</v>
      </c>
      <c r="G21" s="12">
        <v>4550</v>
      </c>
      <c r="H21" s="13">
        <f t="shared" si="0"/>
        <v>27300</v>
      </c>
      <c r="I21" s="23"/>
      <c r="J21" s="35">
        <v>4500</v>
      </c>
      <c r="K21" s="43">
        <f>F21*J21</f>
        <v>27000</v>
      </c>
      <c r="L21" s="35"/>
      <c r="M21" s="36"/>
    </row>
    <row r="22" spans="1:13" x14ac:dyDescent="0.25">
      <c r="A22" s="9">
        <v>19</v>
      </c>
      <c r="B22" s="10" t="s">
        <v>55</v>
      </c>
      <c r="C22" s="10" t="s">
        <v>57</v>
      </c>
      <c r="D22" s="10"/>
      <c r="E22" s="11" t="s">
        <v>17</v>
      </c>
      <c r="F22" s="12">
        <v>1</v>
      </c>
      <c r="G22" s="12">
        <v>1500</v>
      </c>
      <c r="H22" s="13">
        <f t="shared" si="0"/>
        <v>1500</v>
      </c>
      <c r="I22" s="23"/>
      <c r="J22" s="35">
        <v>1400</v>
      </c>
      <c r="K22" s="43">
        <f>F22*J22</f>
        <v>1400</v>
      </c>
      <c r="L22" s="35"/>
      <c r="M22" s="36"/>
    </row>
    <row r="23" spans="1:13" x14ac:dyDescent="0.25">
      <c r="A23" s="9">
        <v>20</v>
      </c>
      <c r="B23" s="10" t="s">
        <v>58</v>
      </c>
      <c r="C23" s="10" t="s">
        <v>59</v>
      </c>
      <c r="D23" s="10"/>
      <c r="E23" s="11" t="s">
        <v>27</v>
      </c>
      <c r="F23" s="12">
        <v>3</v>
      </c>
      <c r="G23" s="12">
        <v>37569</v>
      </c>
      <c r="H23" s="13">
        <f t="shared" si="0"/>
        <v>112707</v>
      </c>
      <c r="I23" s="23"/>
      <c r="J23" s="35"/>
      <c r="K23" s="41"/>
      <c r="L23" s="35"/>
      <c r="M23" s="36"/>
    </row>
    <row r="24" spans="1:13" x14ac:dyDescent="0.25">
      <c r="A24" s="9">
        <v>21</v>
      </c>
      <c r="B24" s="10" t="s">
        <v>60</v>
      </c>
      <c r="C24" s="10" t="s">
        <v>61</v>
      </c>
      <c r="D24" s="10"/>
      <c r="E24" s="11" t="s">
        <v>27</v>
      </c>
      <c r="F24" s="12">
        <v>2</v>
      </c>
      <c r="G24" s="12">
        <v>2600</v>
      </c>
      <c r="H24" s="13">
        <f t="shared" si="0"/>
        <v>5200</v>
      </c>
      <c r="I24" s="23"/>
      <c r="J24" s="35"/>
      <c r="K24" s="41"/>
      <c r="L24" s="35"/>
      <c r="M24" s="36"/>
    </row>
    <row r="25" spans="1:13" x14ac:dyDescent="0.25">
      <c r="A25" s="9">
        <v>22</v>
      </c>
      <c r="B25" s="10" t="s">
        <v>62</v>
      </c>
      <c r="C25" s="10" t="s">
        <v>63</v>
      </c>
      <c r="D25" s="10"/>
      <c r="E25" s="11" t="s">
        <v>27</v>
      </c>
      <c r="F25" s="12">
        <v>60</v>
      </c>
      <c r="G25" s="12">
        <v>1000</v>
      </c>
      <c r="H25" s="13">
        <f t="shared" si="0"/>
        <v>60000</v>
      </c>
      <c r="I25" s="23"/>
      <c r="J25" s="35"/>
      <c r="K25" s="41"/>
      <c r="L25" s="35"/>
      <c r="M25" s="36"/>
    </row>
    <row r="26" spans="1:13" x14ac:dyDescent="0.25">
      <c r="A26" s="9">
        <v>23</v>
      </c>
      <c r="B26" s="10" t="s">
        <v>64</v>
      </c>
      <c r="C26" s="10" t="s">
        <v>65</v>
      </c>
      <c r="D26" s="10" t="s">
        <v>66</v>
      </c>
      <c r="E26" s="11" t="s">
        <v>17</v>
      </c>
      <c r="F26" s="12">
        <v>12</v>
      </c>
      <c r="G26" s="12">
        <v>16500</v>
      </c>
      <c r="H26" s="13">
        <f t="shared" si="0"/>
        <v>198000</v>
      </c>
      <c r="I26" s="23"/>
      <c r="J26" s="35"/>
      <c r="K26" s="41"/>
      <c r="L26" s="35"/>
      <c r="M26" s="36"/>
    </row>
    <row r="27" spans="1:13" x14ac:dyDescent="0.25">
      <c r="A27" s="9">
        <v>24</v>
      </c>
      <c r="B27" s="10" t="s">
        <v>67</v>
      </c>
      <c r="C27" s="10" t="s">
        <v>68</v>
      </c>
      <c r="D27" s="10"/>
      <c r="E27" s="11" t="s">
        <v>27</v>
      </c>
      <c r="F27" s="12">
        <v>15</v>
      </c>
      <c r="G27" s="12">
        <v>899</v>
      </c>
      <c r="H27" s="13">
        <f t="shared" si="0"/>
        <v>13485</v>
      </c>
      <c r="I27" s="23"/>
      <c r="J27" s="35"/>
      <c r="K27" s="41"/>
      <c r="L27" s="35"/>
      <c r="M27" s="36"/>
    </row>
    <row r="28" spans="1:13" x14ac:dyDescent="0.25">
      <c r="A28" s="9">
        <v>25</v>
      </c>
      <c r="B28" s="10" t="s">
        <v>69</v>
      </c>
      <c r="C28" s="10" t="s">
        <v>70</v>
      </c>
      <c r="D28" s="10" t="s">
        <v>71</v>
      </c>
      <c r="E28" s="11" t="s">
        <v>72</v>
      </c>
      <c r="F28" s="12">
        <v>50</v>
      </c>
      <c r="G28" s="12">
        <v>16000</v>
      </c>
      <c r="H28" s="13">
        <f t="shared" si="0"/>
        <v>800000</v>
      </c>
      <c r="I28" s="23"/>
      <c r="J28" s="35"/>
      <c r="K28" s="41"/>
      <c r="L28" s="35"/>
      <c r="M28" s="36"/>
    </row>
    <row r="29" spans="1:13" x14ac:dyDescent="0.25">
      <c r="A29" s="9">
        <v>26</v>
      </c>
      <c r="B29" s="10" t="s">
        <v>73</v>
      </c>
      <c r="C29" s="10" t="s">
        <v>74</v>
      </c>
      <c r="D29" s="10"/>
      <c r="E29" s="11" t="s">
        <v>17</v>
      </c>
      <c r="F29" s="12">
        <v>1</v>
      </c>
      <c r="G29" s="12">
        <v>9000</v>
      </c>
      <c r="H29" s="13">
        <f t="shared" si="0"/>
        <v>9000</v>
      </c>
      <c r="I29" s="23"/>
      <c r="J29" s="35">
        <v>5000</v>
      </c>
      <c r="K29" s="43">
        <f t="shared" ref="K23:K30" si="3">F29*J29</f>
        <v>5000</v>
      </c>
      <c r="L29" s="35"/>
      <c r="M29" s="36"/>
    </row>
    <row r="30" spans="1:13" x14ac:dyDescent="0.25">
      <c r="A30" s="9">
        <v>27</v>
      </c>
      <c r="B30" s="10" t="s">
        <v>75</v>
      </c>
      <c r="C30" s="10" t="s">
        <v>76</v>
      </c>
      <c r="D30" s="10"/>
      <c r="E30" s="11" t="s">
        <v>27</v>
      </c>
      <c r="F30" s="12">
        <v>20</v>
      </c>
      <c r="G30" s="12">
        <v>700</v>
      </c>
      <c r="H30" s="13">
        <f t="shared" si="0"/>
        <v>14000</v>
      </c>
      <c r="I30" s="23"/>
      <c r="J30" s="35">
        <v>700</v>
      </c>
      <c r="K30" s="43">
        <f t="shared" si="3"/>
        <v>14000</v>
      </c>
      <c r="L30" s="35"/>
      <c r="M30" s="36"/>
    </row>
    <row r="31" spans="1:13" ht="15.75" thickBot="1" x14ac:dyDescent="0.3">
      <c r="A31" s="9"/>
      <c r="B31" s="20" t="s">
        <v>77</v>
      </c>
      <c r="C31" s="9"/>
      <c r="D31" s="9"/>
      <c r="E31" s="9"/>
      <c r="F31" s="9"/>
      <c r="G31" s="13"/>
      <c r="H31" s="21">
        <f>SUM(H4:H30)</f>
        <v>3595792</v>
      </c>
      <c r="I31" s="23"/>
      <c r="J31" s="38"/>
      <c r="K31" s="44">
        <f>K7+K9+K10+K16+K17+K18+K19+K20+K21+K22+K29+K30</f>
        <v>615500</v>
      </c>
      <c r="L31" s="38"/>
      <c r="M31" s="45">
        <f>M6+M8+M11+M12+M13+M15</f>
        <v>1342765</v>
      </c>
    </row>
    <row r="33" spans="2:8" ht="20.25" x14ac:dyDescent="0.25">
      <c r="B33" s="28" t="s">
        <v>81</v>
      </c>
      <c r="C33" s="28"/>
      <c r="D33" s="29"/>
      <c r="E33" s="29"/>
      <c r="F33" s="28" t="s">
        <v>82</v>
      </c>
      <c r="G33" s="28"/>
      <c r="H33" s="28"/>
    </row>
    <row r="34" spans="2:8" ht="39" customHeight="1" x14ac:dyDescent="0.25">
      <c r="B34" s="28" t="s">
        <v>83</v>
      </c>
      <c r="C34" s="28"/>
      <c r="D34" s="29"/>
      <c r="E34" s="29"/>
      <c r="F34" s="28" t="s">
        <v>89</v>
      </c>
      <c r="G34" s="28"/>
      <c r="H34" s="28"/>
    </row>
    <row r="35" spans="2:8" ht="39.75" customHeight="1" x14ac:dyDescent="0.25">
      <c r="B35" s="30"/>
      <c r="C35" s="31"/>
      <c r="D35" s="29"/>
      <c r="E35" s="29"/>
      <c r="F35" s="28" t="s">
        <v>84</v>
      </c>
      <c r="G35" s="28"/>
      <c r="H35" s="28"/>
    </row>
    <row r="36" spans="2:8" ht="36.75" customHeight="1" x14ac:dyDescent="0.25">
      <c r="B36" s="31"/>
      <c r="C36" s="31"/>
      <c r="D36" s="29"/>
      <c r="E36" s="29"/>
      <c r="F36" s="28" t="s">
        <v>85</v>
      </c>
      <c r="G36" s="28"/>
      <c r="H36" s="28"/>
    </row>
    <row r="37" spans="2:8" ht="32.25" customHeight="1" x14ac:dyDescent="0.25">
      <c r="B37" s="31"/>
      <c r="C37" s="29"/>
      <c r="D37" s="29"/>
      <c r="E37" s="29"/>
      <c r="F37" s="28" t="s">
        <v>86</v>
      </c>
      <c r="G37" s="28"/>
      <c r="H37" s="28"/>
    </row>
    <row r="38" spans="2:8" ht="20.25" x14ac:dyDescent="0.25">
      <c r="B38" s="31"/>
      <c r="C38" s="29"/>
      <c r="D38" s="29"/>
      <c r="E38" s="29"/>
      <c r="F38" s="31"/>
      <c r="G38" s="29"/>
      <c r="H38" s="32"/>
    </row>
    <row r="39" spans="2:8" ht="20.25" x14ac:dyDescent="0.25">
      <c r="B39" s="28" t="s">
        <v>87</v>
      </c>
      <c r="C39" s="28"/>
      <c r="D39" s="29"/>
      <c r="E39" s="29"/>
      <c r="F39" s="33" t="s">
        <v>88</v>
      </c>
      <c r="G39" s="33"/>
      <c r="H39" s="33"/>
    </row>
  </sheetData>
  <mergeCells count="21">
    <mergeCell ref="L2:M2"/>
    <mergeCell ref="B34:C34"/>
    <mergeCell ref="F34:H34"/>
    <mergeCell ref="F35:H35"/>
    <mergeCell ref="F36:H36"/>
    <mergeCell ref="F37:H37"/>
    <mergeCell ref="B39:C39"/>
    <mergeCell ref="F39:H39"/>
    <mergeCell ref="G2:G3"/>
    <mergeCell ref="H2:H3"/>
    <mergeCell ref="I2:I3"/>
    <mergeCell ref="I4:I31"/>
    <mergeCell ref="J2:K2"/>
    <mergeCell ref="B33:C33"/>
    <mergeCell ref="F33:H33"/>
    <mergeCell ref="A2:A3"/>
    <mergeCell ref="B2:B3"/>
    <mergeCell ref="C2:C3"/>
    <mergeCell ref="D2:D3"/>
    <mergeCell ref="E2:E3"/>
    <mergeCell ref="F2:F3"/>
  </mergeCells>
  <pageMargins left="0.23622047244094491" right="0.23622047244094491" top="0.74803149606299213" bottom="0.74803149606299213" header="0.31496062992125984" footer="0.31496062992125984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cp:lastPrinted>2022-02-17T09:56:03Z</cp:lastPrinted>
  <dcterms:created xsi:type="dcterms:W3CDTF">2022-02-17T08:59:06Z</dcterms:created>
  <dcterms:modified xsi:type="dcterms:W3CDTF">2022-02-17T10:05:34Z</dcterms:modified>
</cp:coreProperties>
</file>