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4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P32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5" i="1"/>
  <c r="P28" i="1"/>
  <c r="P27" i="1"/>
  <c r="P26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 l="1"/>
  <c r="P8" i="1"/>
  <c r="P7" i="1"/>
  <c r="P6" i="1"/>
  <c r="N32" i="1"/>
  <c r="N30" i="1"/>
  <c r="N31" i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32" i="1" s="1"/>
  <c r="I5" i="1"/>
</calcChain>
</file>

<file path=xl/sharedStrings.xml><?xml version="1.0" encoding="utf-8"?>
<sst xmlns="http://schemas.openxmlformats.org/spreadsheetml/2006/main" count="176" uniqueCount="103">
  <si>
    <t>Лоттың №/№ лота</t>
  </si>
  <si>
    <t>Сатып алынатын тауарлардың, жұмыстардың, қызметтердің атауы/Наименование закупаемых товаров, работ, услуг</t>
  </si>
  <si>
    <t>Дәрілік түрі/Лекарственная форма</t>
  </si>
  <si>
    <t>Тауарлардың, жұмыстардың, қызметтердің техникалық және сапалық сипаттамасы/Технические и качественные характеристика товаров, работ, услуг</t>
  </si>
  <si>
    <t>Өлшем бірлігі/Ед.
изм.</t>
  </si>
  <si>
    <t>Саны/Кол-во</t>
  </si>
  <si>
    <t>Бірлік бағасы, теңге/Цена за ед., тенге</t>
  </si>
  <si>
    <t>Жалпы сома, теңге/Общая сумма, тенге</t>
  </si>
  <si>
    <t>Жеткізу шарттары (ИНКОТЕРМС 2000 сәйкес)/Условия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</si>
  <si>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</si>
  <si>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</si>
  <si>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Бор қышқылы+адреналин/Борная кислота+адреналин</t>
  </si>
  <si>
    <t>сыртқа қолдануға арналған тамшылар/ капли для наружного применения</t>
  </si>
  <si>
    <t>10 мл</t>
  </si>
  <si>
    <t>фл</t>
  </si>
  <si>
    <t>DDP баратын жері/DDP пункт назначения</t>
  </si>
  <si>
    <t>Тапсырыс берушінің өтінімі бойынша 5 (бес) жұмыс күні ішінде/по заявке Заказчика в течение 5 (пяти)  рабочих дней</t>
  </si>
  <si>
    <t>Астана қ., Мәңгілік Ел даңғылы, 16/1 (дәріхана қоймасы, 2-қабат)/г. Астана, проспект Мангилик Ел, 16/1 (Аптечный склад, 2-этаж)</t>
  </si>
  <si>
    <t>Буферлік ерітінді/Буферный раствор</t>
  </si>
  <si>
    <t>сыртқа қолдануға арналған ерітінді/раствор для наружного применения</t>
  </si>
  <si>
    <t>400мл</t>
  </si>
  <si>
    <t>Димексид</t>
  </si>
  <si>
    <t>20% 200 мл</t>
  </si>
  <si>
    <t>Калий йодиді/Калий йодид</t>
  </si>
  <si>
    <t>Калий йодиді/калий йодид</t>
  </si>
  <si>
    <t>3% - 200мл</t>
  </si>
  <si>
    <t>Кальций хлориді/Кальция хлорид</t>
  </si>
  <si>
    <t xml:space="preserve">  3% - 200мл</t>
  </si>
  <si>
    <t xml:space="preserve">   5% - 200мл</t>
  </si>
  <si>
    <t>Люголь</t>
  </si>
  <si>
    <t>Калий йодиді+йод+су/ Калий йодид+йод+вода</t>
  </si>
  <si>
    <t xml:space="preserve"> 100мл</t>
  </si>
  <si>
    <t>Колларгол</t>
  </si>
  <si>
    <t>колларгол</t>
  </si>
  <si>
    <t xml:space="preserve"> 3% 10мл</t>
  </si>
  <si>
    <t>Магний сульфаты/Магния сульфат</t>
  </si>
  <si>
    <t>Магний сульфаты/магния сульфат</t>
  </si>
  <si>
    <t xml:space="preserve">  5% 200мл</t>
  </si>
  <si>
    <t>Натрий бромиді/натрий бромид</t>
  </si>
  <si>
    <t>3%  200мл</t>
  </si>
  <si>
    <t>Натрий хлориді/Натрия хлорид</t>
  </si>
  <si>
    <t xml:space="preserve">сыртқа қолдануға арналған ерітінді/раствор для наружного применения  </t>
  </si>
  <si>
    <t xml:space="preserve">  10% - 200мл</t>
  </si>
  <si>
    <t>Новокаин</t>
  </si>
  <si>
    <t>Пергидроль</t>
  </si>
  <si>
    <t>Сутегі асқын тотығы/Перекись водорода</t>
  </si>
  <si>
    <t xml:space="preserve"> 3% - 200мл</t>
  </si>
  <si>
    <t xml:space="preserve">   6% 500мл</t>
  </si>
  <si>
    <t>Проторгол</t>
  </si>
  <si>
    <t>мұрын тамшылары/капли в нос</t>
  </si>
  <si>
    <t xml:space="preserve">  3% 10мл</t>
  </si>
  <si>
    <t xml:space="preserve">Ерітінді /Раствор </t>
  </si>
  <si>
    <t xml:space="preserve">Ингаляция жасау үшін /для ингаляций </t>
  </si>
  <si>
    <t>200 мл</t>
  </si>
  <si>
    <t>Сірке қышқылы/уксусная кислота</t>
  </si>
  <si>
    <t xml:space="preserve"> 3% 200,0</t>
  </si>
  <si>
    <t>Формалин</t>
  </si>
  <si>
    <t xml:space="preserve"> 10% - 200мл</t>
  </si>
  <si>
    <t>Фурациллин</t>
  </si>
  <si>
    <t xml:space="preserve"> 0,02% 400мл</t>
  </si>
  <si>
    <t xml:space="preserve">сыртқа қолдануға арналған ерітінді/мазь для наружного применения </t>
  </si>
  <si>
    <t>3% 10,0</t>
  </si>
  <si>
    <t>фурациллин + адреналин</t>
  </si>
  <si>
    <t>Фурациллин + адреналин</t>
  </si>
  <si>
    <t xml:space="preserve">тамыз/капли </t>
  </si>
  <si>
    <t xml:space="preserve">Жақпамай/Мазь </t>
  </si>
  <si>
    <t>Тетрациклин 0,5 + новокаин +  ментол 0,5 + вазелин 40,0 + глицерин 10,0</t>
  </si>
  <si>
    <t xml:space="preserve">сыртқы қолдануға арналған күрделі жақпа/сложная мазь  для наружного применения </t>
  </si>
  <si>
    <t>50гр</t>
  </si>
  <si>
    <t xml:space="preserve">Метилен көк/метиленовая синь </t>
  </si>
  <si>
    <t>Ерітінді/раствор Метилен көк/метиленовая синь 1% 200мл</t>
  </si>
  <si>
    <t>1% 200мл</t>
  </si>
  <si>
    <t>Лимон қышқылы натрий/Лимонно-кислый натрий 5% 50мл</t>
  </si>
  <si>
    <t>Лимонно-кислый натрий 5% 50мл</t>
  </si>
  <si>
    <t>5% 50мл</t>
  </si>
  <si>
    <t xml:space="preserve"> Йод</t>
  </si>
  <si>
    <t xml:space="preserve"> Зәрдегі өт пигменттерін анықтау үшін/ для определения в моче желчных пигментов </t>
  </si>
  <si>
    <t>Сыртқы қолдануға арналған спирттік ерітінді/спиртовый р-р для наружного применения в 1% 100мл</t>
  </si>
  <si>
    <t>Глицерин</t>
  </si>
  <si>
    <t xml:space="preserve"> чда</t>
  </si>
  <si>
    <t>1кг</t>
  </si>
  <si>
    <t>кг</t>
  </si>
  <si>
    <t>Иммерсиялық май/иммерсионное масло</t>
  </si>
  <si>
    <t>Иммерсиялық май/иммерсионное масло 100 мл</t>
  </si>
  <si>
    <t>100мл</t>
  </si>
  <si>
    <t>Қорытынды/итого</t>
  </si>
  <si>
    <t>Бірлік бағасы (теңге)/Цена за ед (тенге)</t>
  </si>
  <si>
    <t>Жалпы сомасы (теңге)/Общая сумма (тенге)</t>
  </si>
  <si>
    <t>№1 қорытынды туралы хаттамаға № 2 қосымша/Приложение 1 к протоколу №2</t>
  </si>
  <si>
    <t>ТОО "ДиАКиТ"</t>
  </si>
  <si>
    <t>ТОО "Terra Pharm"</t>
  </si>
  <si>
    <t>ТОО "Шортандинская центральная районная аптека №9"</t>
  </si>
  <si>
    <t xml:space="preserve">Председатель комиссии                                </t>
  </si>
  <si>
    <t>_____________</t>
  </si>
  <si>
    <t>C. Королькова</t>
  </si>
  <si>
    <t>Л. Уйткыбаева</t>
  </si>
  <si>
    <t>Д. Ешмухамбетова</t>
  </si>
  <si>
    <t>Ә. Ахметов</t>
  </si>
  <si>
    <t>Н. Рахимов</t>
  </si>
  <si>
    <t>Каирлова С.С.</t>
  </si>
  <si>
    <t>Г. Демекбаева</t>
  </si>
  <si>
    <t>Секретарь комиссии</t>
  </si>
  <si>
    <t>К. Аханова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</si>
</sst>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horizontal="center"/>
    </xf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5" fillId="0" borderId="13" xfId="3" applyNumberFormat="1" applyFont="1" applyFill="1" applyBorder="1" applyAlignment="1">
      <alignment horizontal="center" vertical="center" wrapText="1"/>
    </xf>
    <xf numFmtId="4" fontId="5" fillId="0" borderId="14" xfId="3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5" fillId="0" borderId="10" xfId="3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right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4" fontId="9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top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2" borderId="0" xfId="0" applyFont="1" applyFill="1" applyAlignment="1">
      <alignment horizontal="right"/>
    </xf>
  </cellXfs>
  <cellStyles count="4">
    <cellStyle name="Обычный" xfId="0" builtinId="0"/>
    <cellStyle name="Обычный 2 2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2" zoomScaleNormal="100" workbookViewId="0">
      <selection activeCell="R33" sqref="R33"/>
    </sheetView>
  </sheetViews>
  <sheetFormatPr defaultRowHeight="12.75" x14ac:dyDescent="0.25"/>
  <cols>
    <col min="1" max="1" width="5.5703125" style="1" customWidth="1"/>
    <col min="2" max="2" width="27.7109375" style="1" customWidth="1"/>
    <col min="3" max="3" width="26.28515625" style="1" customWidth="1"/>
    <col min="4" max="4" width="19.85546875" style="1" bestFit="1" customWidth="1"/>
    <col min="5" max="5" width="11.85546875" style="1" customWidth="1"/>
    <col min="6" max="6" width="7.42578125" style="1" customWidth="1"/>
    <col min="7" max="7" width="6" style="2" customWidth="1"/>
    <col min="8" max="8" width="8.28515625" style="3" customWidth="1"/>
    <col min="9" max="9" width="12.42578125" style="3" customWidth="1"/>
    <col min="10" max="10" width="18" style="1" customWidth="1"/>
    <col min="11" max="11" width="13.140625" style="1" customWidth="1"/>
    <col min="12" max="12" width="14.85546875" style="1" customWidth="1"/>
    <col min="13" max="13" width="13.7109375" style="3" customWidth="1"/>
    <col min="14" max="14" width="12.42578125" style="3" customWidth="1"/>
    <col min="15" max="15" width="11.28515625" style="1" customWidth="1"/>
    <col min="16" max="16" width="15.140625" style="1" customWidth="1"/>
    <col min="17" max="17" width="12.7109375" style="3" customWidth="1"/>
    <col min="18" max="18" width="13.140625" style="3" customWidth="1"/>
    <col min="19" max="16384" width="9.140625" style="1"/>
  </cols>
  <sheetData>
    <row r="1" spans="1:18" x14ac:dyDescent="0.25">
      <c r="E1" s="74"/>
      <c r="F1" s="74"/>
      <c r="G1" s="74"/>
      <c r="H1" s="74"/>
      <c r="I1" s="74"/>
    </row>
    <row r="2" spans="1:18" ht="13.5" thickBot="1" x14ac:dyDescent="0.3">
      <c r="B2" s="69" t="s">
        <v>88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8" ht="55.5" customHeight="1" x14ac:dyDescent="0.25">
      <c r="A3" s="75" t="s">
        <v>0</v>
      </c>
      <c r="B3" s="77" t="s">
        <v>1</v>
      </c>
      <c r="C3" s="75" t="s">
        <v>2</v>
      </c>
      <c r="D3" s="78" t="s">
        <v>3</v>
      </c>
      <c r="E3" s="79"/>
      <c r="F3" s="82" t="s">
        <v>4</v>
      </c>
      <c r="G3" s="83" t="s">
        <v>5</v>
      </c>
      <c r="H3" s="71" t="s">
        <v>6</v>
      </c>
      <c r="I3" s="71" t="s">
        <v>7</v>
      </c>
      <c r="J3" s="72" t="s">
        <v>8</v>
      </c>
      <c r="K3" s="72" t="s">
        <v>9</v>
      </c>
      <c r="L3" s="73" t="s">
        <v>10</v>
      </c>
      <c r="M3" s="67" t="s">
        <v>89</v>
      </c>
      <c r="N3" s="68"/>
      <c r="O3" s="67" t="s">
        <v>90</v>
      </c>
      <c r="P3" s="70"/>
      <c r="Q3" s="67" t="s">
        <v>91</v>
      </c>
      <c r="R3" s="68"/>
    </row>
    <row r="4" spans="1:18" ht="55.5" customHeight="1" x14ac:dyDescent="0.25">
      <c r="A4" s="76"/>
      <c r="B4" s="77"/>
      <c r="C4" s="76"/>
      <c r="D4" s="80"/>
      <c r="E4" s="81"/>
      <c r="F4" s="82"/>
      <c r="G4" s="84"/>
      <c r="H4" s="71"/>
      <c r="I4" s="71"/>
      <c r="J4" s="72"/>
      <c r="K4" s="72"/>
      <c r="L4" s="73"/>
      <c r="M4" s="33" t="s">
        <v>86</v>
      </c>
      <c r="N4" s="34" t="s">
        <v>87</v>
      </c>
      <c r="O4" s="33" t="s">
        <v>86</v>
      </c>
      <c r="P4" s="44" t="s">
        <v>87</v>
      </c>
      <c r="Q4" s="33" t="s">
        <v>86</v>
      </c>
      <c r="R4" s="34" t="s">
        <v>87</v>
      </c>
    </row>
    <row r="5" spans="1:18" ht="51" x14ac:dyDescent="0.25">
      <c r="A5" s="4">
        <v>1</v>
      </c>
      <c r="B5" s="5" t="s">
        <v>11</v>
      </c>
      <c r="C5" s="6" t="s">
        <v>11</v>
      </c>
      <c r="D5" s="6" t="s">
        <v>12</v>
      </c>
      <c r="E5" s="2" t="s">
        <v>13</v>
      </c>
      <c r="F5" s="6" t="s">
        <v>14</v>
      </c>
      <c r="G5" s="7">
        <v>40</v>
      </c>
      <c r="H5" s="8">
        <v>1089</v>
      </c>
      <c r="I5" s="9">
        <f>G5*H5</f>
        <v>43560</v>
      </c>
      <c r="J5" s="72" t="s">
        <v>15</v>
      </c>
      <c r="K5" s="72" t="s">
        <v>16</v>
      </c>
      <c r="L5" s="73" t="s">
        <v>17</v>
      </c>
      <c r="M5" s="35"/>
      <c r="N5" s="36"/>
      <c r="O5" s="35"/>
      <c r="P5" s="45"/>
      <c r="Q5" s="48">
        <v>1035</v>
      </c>
      <c r="R5" s="49">
        <f>G5*Q5</f>
        <v>41400</v>
      </c>
    </row>
    <row r="6" spans="1:18" ht="63.75" x14ac:dyDescent="0.25">
      <c r="A6" s="4">
        <v>2</v>
      </c>
      <c r="B6" s="5" t="s">
        <v>18</v>
      </c>
      <c r="C6" s="6" t="s">
        <v>19</v>
      </c>
      <c r="D6" s="6" t="s">
        <v>19</v>
      </c>
      <c r="E6" s="6" t="s">
        <v>20</v>
      </c>
      <c r="F6" s="6" t="s">
        <v>14</v>
      </c>
      <c r="G6" s="7">
        <v>40</v>
      </c>
      <c r="H6" s="8">
        <v>1452</v>
      </c>
      <c r="I6" s="9">
        <f t="shared" ref="I6:I27" si="0">G6*H6</f>
        <v>58080</v>
      </c>
      <c r="J6" s="72"/>
      <c r="K6" s="72"/>
      <c r="L6" s="73"/>
      <c r="M6" s="35"/>
      <c r="N6" s="36"/>
      <c r="O6" s="65">
        <v>1400</v>
      </c>
      <c r="P6" s="66">
        <f t="shared" ref="P6:P24" si="1">G6*O6</f>
        <v>56000</v>
      </c>
      <c r="Q6" s="48">
        <v>1380</v>
      </c>
      <c r="R6" s="49">
        <f t="shared" ref="R6:R31" si="2">G6*Q6</f>
        <v>55200</v>
      </c>
    </row>
    <row r="7" spans="1:18" ht="63.75" x14ac:dyDescent="0.25">
      <c r="A7" s="4">
        <v>3</v>
      </c>
      <c r="B7" s="5" t="s">
        <v>21</v>
      </c>
      <c r="C7" s="6" t="s">
        <v>21</v>
      </c>
      <c r="D7" s="6" t="s">
        <v>19</v>
      </c>
      <c r="E7" s="6" t="s">
        <v>22</v>
      </c>
      <c r="F7" s="6" t="s">
        <v>14</v>
      </c>
      <c r="G7" s="7">
        <v>150</v>
      </c>
      <c r="H7" s="8">
        <v>2477</v>
      </c>
      <c r="I7" s="9">
        <f t="shared" si="0"/>
        <v>371550</v>
      </c>
      <c r="J7" s="72"/>
      <c r="K7" s="72"/>
      <c r="L7" s="73"/>
      <c r="M7" s="35"/>
      <c r="N7" s="36"/>
      <c r="O7" s="48">
        <v>2400</v>
      </c>
      <c r="P7" s="50">
        <f t="shared" si="1"/>
        <v>360000</v>
      </c>
      <c r="Q7" s="35">
        <v>2477</v>
      </c>
      <c r="R7" s="36">
        <f t="shared" si="2"/>
        <v>371550</v>
      </c>
    </row>
    <row r="8" spans="1:18" ht="63.75" x14ac:dyDescent="0.25">
      <c r="A8" s="4">
        <v>4</v>
      </c>
      <c r="B8" s="5" t="s">
        <v>23</v>
      </c>
      <c r="C8" s="6" t="s">
        <v>24</v>
      </c>
      <c r="D8" s="6" t="s">
        <v>19</v>
      </c>
      <c r="E8" s="6" t="s">
        <v>25</v>
      </c>
      <c r="F8" s="6" t="s">
        <v>14</v>
      </c>
      <c r="G8" s="7">
        <v>180</v>
      </c>
      <c r="H8" s="8">
        <v>1225</v>
      </c>
      <c r="I8" s="9">
        <f t="shared" si="0"/>
        <v>220500</v>
      </c>
      <c r="J8" s="72"/>
      <c r="K8" s="72"/>
      <c r="L8" s="73"/>
      <c r="M8" s="35"/>
      <c r="N8" s="36"/>
      <c r="O8" s="48">
        <v>1100</v>
      </c>
      <c r="P8" s="50">
        <f t="shared" si="1"/>
        <v>198000</v>
      </c>
      <c r="Q8" s="35">
        <v>1165</v>
      </c>
      <c r="R8" s="36">
        <f t="shared" si="2"/>
        <v>209700</v>
      </c>
    </row>
    <row r="9" spans="1:18" ht="63.75" x14ac:dyDescent="0.25">
      <c r="A9" s="4">
        <v>5</v>
      </c>
      <c r="B9" s="5" t="s">
        <v>26</v>
      </c>
      <c r="C9" s="6" t="s">
        <v>26</v>
      </c>
      <c r="D9" s="6" t="s">
        <v>19</v>
      </c>
      <c r="E9" s="6" t="s">
        <v>27</v>
      </c>
      <c r="F9" s="6" t="s">
        <v>14</v>
      </c>
      <c r="G9" s="7">
        <v>40</v>
      </c>
      <c r="H9" s="8">
        <v>990</v>
      </c>
      <c r="I9" s="9">
        <f t="shared" si="0"/>
        <v>39600</v>
      </c>
      <c r="J9" s="72"/>
      <c r="K9" s="72"/>
      <c r="L9" s="73"/>
      <c r="M9" s="35"/>
      <c r="N9" s="36"/>
      <c r="O9" s="65">
        <v>980</v>
      </c>
      <c r="P9" s="66">
        <f t="shared" si="1"/>
        <v>39200</v>
      </c>
      <c r="Q9" s="48">
        <v>941</v>
      </c>
      <c r="R9" s="49">
        <f t="shared" si="2"/>
        <v>37640</v>
      </c>
    </row>
    <row r="10" spans="1:18" ht="63.75" x14ac:dyDescent="0.25">
      <c r="A10" s="4">
        <v>6</v>
      </c>
      <c r="B10" s="5" t="s">
        <v>26</v>
      </c>
      <c r="C10" s="6" t="s">
        <v>26</v>
      </c>
      <c r="D10" s="6" t="s">
        <v>19</v>
      </c>
      <c r="E10" s="6" t="s">
        <v>28</v>
      </c>
      <c r="F10" s="6" t="s">
        <v>14</v>
      </c>
      <c r="G10" s="7">
        <v>75</v>
      </c>
      <c r="H10" s="8">
        <v>1045</v>
      </c>
      <c r="I10" s="9">
        <f t="shared" si="0"/>
        <v>78375</v>
      </c>
      <c r="J10" s="72"/>
      <c r="K10" s="72"/>
      <c r="L10" s="73"/>
      <c r="M10" s="35"/>
      <c r="N10" s="36"/>
      <c r="O10" s="48">
        <v>1000</v>
      </c>
      <c r="P10" s="50">
        <f t="shared" si="1"/>
        <v>75000</v>
      </c>
      <c r="Q10" s="35">
        <v>1097</v>
      </c>
      <c r="R10" s="36">
        <f t="shared" si="2"/>
        <v>82275</v>
      </c>
    </row>
    <row r="11" spans="1:18" ht="63.75" x14ac:dyDescent="0.25">
      <c r="A11" s="4">
        <v>7</v>
      </c>
      <c r="B11" s="5" t="s">
        <v>29</v>
      </c>
      <c r="C11" s="6" t="s">
        <v>30</v>
      </c>
      <c r="D11" s="6" t="s">
        <v>19</v>
      </c>
      <c r="E11" s="6" t="s">
        <v>31</v>
      </c>
      <c r="F11" s="6" t="s">
        <v>14</v>
      </c>
      <c r="G11" s="7">
        <v>75</v>
      </c>
      <c r="H11" s="8">
        <v>1135</v>
      </c>
      <c r="I11" s="9">
        <f t="shared" si="0"/>
        <v>85125</v>
      </c>
      <c r="J11" s="72"/>
      <c r="K11" s="72"/>
      <c r="L11" s="73"/>
      <c r="M11" s="35"/>
      <c r="N11" s="36"/>
      <c r="O11" s="48">
        <v>1100</v>
      </c>
      <c r="P11" s="50">
        <f t="shared" si="1"/>
        <v>82500</v>
      </c>
      <c r="Q11" s="35">
        <v>1135</v>
      </c>
      <c r="R11" s="36">
        <f t="shared" si="2"/>
        <v>85125</v>
      </c>
    </row>
    <row r="12" spans="1:18" ht="63.75" x14ac:dyDescent="0.25">
      <c r="A12" s="4">
        <v>8</v>
      </c>
      <c r="B12" s="5" t="s">
        <v>32</v>
      </c>
      <c r="C12" s="6" t="s">
        <v>33</v>
      </c>
      <c r="D12" s="6" t="s">
        <v>19</v>
      </c>
      <c r="E12" s="6" t="s">
        <v>34</v>
      </c>
      <c r="F12" s="6" t="s">
        <v>14</v>
      </c>
      <c r="G12" s="7">
        <v>40</v>
      </c>
      <c r="H12" s="8">
        <v>1595</v>
      </c>
      <c r="I12" s="9">
        <f t="shared" si="0"/>
        <v>63800</v>
      </c>
      <c r="J12" s="72"/>
      <c r="K12" s="72"/>
      <c r="L12" s="73"/>
      <c r="M12" s="35"/>
      <c r="N12" s="36"/>
      <c r="O12" s="48">
        <v>1500</v>
      </c>
      <c r="P12" s="50">
        <f t="shared" si="1"/>
        <v>60000</v>
      </c>
      <c r="Q12" s="35">
        <v>1595</v>
      </c>
      <c r="R12" s="36">
        <f t="shared" si="2"/>
        <v>63800</v>
      </c>
    </row>
    <row r="13" spans="1:18" ht="63.75" x14ac:dyDescent="0.25">
      <c r="A13" s="4">
        <v>9</v>
      </c>
      <c r="B13" s="5" t="s">
        <v>35</v>
      </c>
      <c r="C13" s="6" t="s">
        <v>36</v>
      </c>
      <c r="D13" s="6" t="s">
        <v>19</v>
      </c>
      <c r="E13" s="6" t="s">
        <v>37</v>
      </c>
      <c r="F13" s="6" t="s">
        <v>14</v>
      </c>
      <c r="G13" s="7">
        <v>40</v>
      </c>
      <c r="H13" s="8">
        <v>1024</v>
      </c>
      <c r="I13" s="9">
        <f t="shared" si="0"/>
        <v>40960</v>
      </c>
      <c r="J13" s="72"/>
      <c r="K13" s="72"/>
      <c r="L13" s="73"/>
      <c r="M13" s="35"/>
      <c r="N13" s="36"/>
      <c r="O13" s="48">
        <v>1000</v>
      </c>
      <c r="P13" s="50">
        <f t="shared" si="1"/>
        <v>40000</v>
      </c>
      <c r="Q13" s="35">
        <v>1024</v>
      </c>
      <c r="R13" s="36">
        <f t="shared" si="2"/>
        <v>40960</v>
      </c>
    </row>
    <row r="14" spans="1:18" ht="63.75" x14ac:dyDescent="0.25">
      <c r="A14" s="4">
        <v>10</v>
      </c>
      <c r="B14" s="5" t="s">
        <v>38</v>
      </c>
      <c r="C14" s="6" t="s">
        <v>38</v>
      </c>
      <c r="D14" s="6" t="s">
        <v>19</v>
      </c>
      <c r="E14" s="6" t="s">
        <v>39</v>
      </c>
      <c r="F14" s="6" t="s">
        <v>14</v>
      </c>
      <c r="G14" s="7">
        <v>40</v>
      </c>
      <c r="H14" s="8">
        <v>1210</v>
      </c>
      <c r="I14" s="9">
        <f t="shared" si="0"/>
        <v>48400</v>
      </c>
      <c r="J14" s="72"/>
      <c r="K14" s="72"/>
      <c r="L14" s="73"/>
      <c r="M14" s="35"/>
      <c r="N14" s="36"/>
      <c r="O14" s="48">
        <v>1200</v>
      </c>
      <c r="P14" s="50">
        <f t="shared" si="1"/>
        <v>48000</v>
      </c>
      <c r="Q14" s="35">
        <v>1210</v>
      </c>
      <c r="R14" s="36">
        <f t="shared" si="2"/>
        <v>48400</v>
      </c>
    </row>
    <row r="15" spans="1:18" ht="63.75" x14ac:dyDescent="0.25">
      <c r="A15" s="4">
        <v>11</v>
      </c>
      <c r="B15" s="5" t="s">
        <v>40</v>
      </c>
      <c r="C15" s="6" t="s">
        <v>41</v>
      </c>
      <c r="D15" s="6" t="s">
        <v>19</v>
      </c>
      <c r="E15" s="6" t="s">
        <v>42</v>
      </c>
      <c r="F15" s="6" t="s">
        <v>14</v>
      </c>
      <c r="G15" s="7">
        <v>180</v>
      </c>
      <c r="H15" s="8">
        <v>836</v>
      </c>
      <c r="I15" s="9">
        <f t="shared" si="0"/>
        <v>150480</v>
      </c>
      <c r="J15" s="72"/>
      <c r="K15" s="72"/>
      <c r="L15" s="73"/>
      <c r="M15" s="35"/>
      <c r="N15" s="36"/>
      <c r="O15" s="65">
        <v>800</v>
      </c>
      <c r="P15" s="66">
        <f t="shared" si="1"/>
        <v>144000</v>
      </c>
      <c r="Q15" s="48">
        <v>794</v>
      </c>
      <c r="R15" s="49">
        <f t="shared" si="2"/>
        <v>142920</v>
      </c>
    </row>
    <row r="16" spans="1:18" ht="63.75" x14ac:dyDescent="0.25">
      <c r="A16" s="4">
        <v>12</v>
      </c>
      <c r="B16" s="5" t="s">
        <v>43</v>
      </c>
      <c r="C16" s="6" t="s">
        <v>43</v>
      </c>
      <c r="D16" s="6" t="s">
        <v>19</v>
      </c>
      <c r="E16" s="6" t="s">
        <v>27</v>
      </c>
      <c r="F16" s="6" t="s">
        <v>14</v>
      </c>
      <c r="G16" s="7">
        <v>40</v>
      </c>
      <c r="H16" s="8">
        <v>891</v>
      </c>
      <c r="I16" s="9">
        <f t="shared" si="0"/>
        <v>35640</v>
      </c>
      <c r="J16" s="72"/>
      <c r="K16" s="72"/>
      <c r="L16" s="73"/>
      <c r="M16" s="35"/>
      <c r="N16" s="36"/>
      <c r="O16" s="65">
        <v>890</v>
      </c>
      <c r="P16" s="66">
        <f t="shared" si="1"/>
        <v>35600</v>
      </c>
      <c r="Q16" s="48">
        <v>846</v>
      </c>
      <c r="R16" s="49">
        <f t="shared" si="2"/>
        <v>33840</v>
      </c>
    </row>
    <row r="17" spans="1:18" ht="63.75" x14ac:dyDescent="0.25">
      <c r="A17" s="4">
        <v>14</v>
      </c>
      <c r="B17" s="5" t="s">
        <v>44</v>
      </c>
      <c r="C17" s="6" t="s">
        <v>45</v>
      </c>
      <c r="D17" s="6" t="s">
        <v>19</v>
      </c>
      <c r="E17" s="6" t="s">
        <v>46</v>
      </c>
      <c r="F17" s="6" t="s">
        <v>14</v>
      </c>
      <c r="G17" s="7">
        <v>1100</v>
      </c>
      <c r="H17" s="8">
        <v>649</v>
      </c>
      <c r="I17" s="9">
        <f t="shared" si="0"/>
        <v>713900</v>
      </c>
      <c r="J17" s="72"/>
      <c r="K17" s="72"/>
      <c r="L17" s="73"/>
      <c r="M17" s="35"/>
      <c r="N17" s="36"/>
      <c r="O17" s="65">
        <v>545</v>
      </c>
      <c r="P17" s="66">
        <f t="shared" si="1"/>
        <v>599500</v>
      </c>
      <c r="Q17" s="48">
        <v>520</v>
      </c>
      <c r="R17" s="49">
        <f t="shared" si="2"/>
        <v>572000</v>
      </c>
    </row>
    <row r="18" spans="1:18" ht="63.75" x14ac:dyDescent="0.25">
      <c r="A18" s="4">
        <v>16</v>
      </c>
      <c r="B18" s="5" t="s">
        <v>44</v>
      </c>
      <c r="C18" s="6" t="s">
        <v>45</v>
      </c>
      <c r="D18" s="6" t="s">
        <v>19</v>
      </c>
      <c r="E18" s="6" t="s">
        <v>47</v>
      </c>
      <c r="F18" s="6" t="s">
        <v>14</v>
      </c>
      <c r="G18" s="7">
        <v>1100</v>
      </c>
      <c r="H18" s="8">
        <v>1650</v>
      </c>
      <c r="I18" s="9">
        <f t="shared" si="0"/>
        <v>1815000</v>
      </c>
      <c r="J18" s="72"/>
      <c r="K18" s="72"/>
      <c r="L18" s="73"/>
      <c r="M18" s="35"/>
      <c r="N18" s="36"/>
      <c r="O18" s="65">
        <v>1500</v>
      </c>
      <c r="P18" s="66">
        <f t="shared" si="1"/>
        <v>1650000</v>
      </c>
      <c r="Q18" s="48">
        <v>1320</v>
      </c>
      <c r="R18" s="49">
        <f t="shared" si="2"/>
        <v>1452000</v>
      </c>
    </row>
    <row r="19" spans="1:18" ht="38.25" x14ac:dyDescent="0.25">
      <c r="A19" s="4">
        <v>17</v>
      </c>
      <c r="B19" s="5" t="s">
        <v>48</v>
      </c>
      <c r="C19" s="6" t="s">
        <v>48</v>
      </c>
      <c r="D19" s="6" t="s">
        <v>49</v>
      </c>
      <c r="E19" s="6" t="s">
        <v>50</v>
      </c>
      <c r="F19" s="6" t="s">
        <v>14</v>
      </c>
      <c r="G19" s="7">
        <v>40</v>
      </c>
      <c r="H19" s="8">
        <v>1001</v>
      </c>
      <c r="I19" s="9">
        <f t="shared" si="0"/>
        <v>40040</v>
      </c>
      <c r="J19" s="72"/>
      <c r="K19" s="72"/>
      <c r="L19" s="73"/>
      <c r="M19" s="35"/>
      <c r="N19" s="36"/>
      <c r="O19" s="48">
        <v>1000</v>
      </c>
      <c r="P19" s="50">
        <f t="shared" si="1"/>
        <v>40000</v>
      </c>
      <c r="Q19" s="35">
        <v>1000</v>
      </c>
      <c r="R19" s="36">
        <f t="shared" si="2"/>
        <v>40000</v>
      </c>
    </row>
    <row r="20" spans="1:18" ht="63.75" x14ac:dyDescent="0.25">
      <c r="A20" s="4">
        <v>18</v>
      </c>
      <c r="B20" s="5" t="s">
        <v>51</v>
      </c>
      <c r="C20" s="6" t="s">
        <v>52</v>
      </c>
      <c r="D20" s="6" t="s">
        <v>19</v>
      </c>
      <c r="E20" s="6" t="s">
        <v>53</v>
      </c>
      <c r="F20" s="6" t="s">
        <v>14</v>
      </c>
      <c r="G20" s="7">
        <v>40</v>
      </c>
      <c r="H20" s="8">
        <v>770</v>
      </c>
      <c r="I20" s="9">
        <f t="shared" si="0"/>
        <v>30800</v>
      </c>
      <c r="J20" s="72"/>
      <c r="K20" s="72"/>
      <c r="L20" s="73"/>
      <c r="M20" s="35"/>
      <c r="N20" s="36"/>
      <c r="O20" s="48">
        <v>770</v>
      </c>
      <c r="P20" s="50">
        <f t="shared" si="1"/>
        <v>30800</v>
      </c>
      <c r="Q20" s="35">
        <v>770</v>
      </c>
      <c r="R20" s="36">
        <f t="shared" si="2"/>
        <v>30800</v>
      </c>
    </row>
    <row r="21" spans="1:18" ht="63.75" x14ac:dyDescent="0.25">
      <c r="A21" s="4">
        <v>19</v>
      </c>
      <c r="B21" s="5" t="s">
        <v>54</v>
      </c>
      <c r="C21" s="6" t="s">
        <v>54</v>
      </c>
      <c r="D21" s="6" t="s">
        <v>19</v>
      </c>
      <c r="E21" s="6" t="s">
        <v>55</v>
      </c>
      <c r="F21" s="6" t="s">
        <v>14</v>
      </c>
      <c r="G21" s="7">
        <v>75</v>
      </c>
      <c r="H21" s="8">
        <v>1018</v>
      </c>
      <c r="I21" s="9">
        <f t="shared" si="0"/>
        <v>76350</v>
      </c>
      <c r="J21" s="72"/>
      <c r="K21" s="72"/>
      <c r="L21" s="73"/>
      <c r="M21" s="35"/>
      <c r="N21" s="36"/>
      <c r="O21" s="48">
        <v>1000</v>
      </c>
      <c r="P21" s="50">
        <f t="shared" si="1"/>
        <v>75000</v>
      </c>
      <c r="Q21" s="35">
        <v>1018</v>
      </c>
      <c r="R21" s="36">
        <f t="shared" si="2"/>
        <v>76350</v>
      </c>
    </row>
    <row r="22" spans="1:18" ht="63.75" x14ac:dyDescent="0.25">
      <c r="A22" s="4">
        <v>20</v>
      </c>
      <c r="B22" s="5" t="s">
        <v>56</v>
      </c>
      <c r="C22" s="6" t="s">
        <v>56</v>
      </c>
      <c r="D22" s="6" t="s">
        <v>19</v>
      </c>
      <c r="E22" s="6" t="s">
        <v>57</v>
      </c>
      <c r="F22" s="6" t="s">
        <v>14</v>
      </c>
      <c r="G22" s="10">
        <v>110</v>
      </c>
      <c r="H22" s="8">
        <v>1585</v>
      </c>
      <c r="I22" s="9">
        <f t="shared" si="0"/>
        <v>174350</v>
      </c>
      <c r="J22" s="72"/>
      <c r="K22" s="72"/>
      <c r="L22" s="73"/>
      <c r="M22" s="35"/>
      <c r="N22" s="36"/>
      <c r="O22" s="48">
        <v>1500</v>
      </c>
      <c r="P22" s="50">
        <f t="shared" si="1"/>
        <v>165000</v>
      </c>
      <c r="Q22" s="35">
        <v>1585</v>
      </c>
      <c r="R22" s="36">
        <f t="shared" si="2"/>
        <v>174350</v>
      </c>
    </row>
    <row r="23" spans="1:18" ht="63.75" x14ac:dyDescent="0.25">
      <c r="A23" s="4">
        <v>21</v>
      </c>
      <c r="B23" s="5" t="s">
        <v>58</v>
      </c>
      <c r="C23" s="6" t="s">
        <v>58</v>
      </c>
      <c r="D23" s="6" t="s">
        <v>19</v>
      </c>
      <c r="E23" s="6" t="s">
        <v>59</v>
      </c>
      <c r="F23" s="6" t="s">
        <v>14</v>
      </c>
      <c r="G23" s="10">
        <v>200</v>
      </c>
      <c r="H23" s="8">
        <v>1034</v>
      </c>
      <c r="I23" s="9">
        <f t="shared" si="0"/>
        <v>206800</v>
      </c>
      <c r="J23" s="72"/>
      <c r="K23" s="72"/>
      <c r="L23" s="73"/>
      <c r="M23" s="35"/>
      <c r="N23" s="36"/>
      <c r="O23" s="65">
        <v>1000</v>
      </c>
      <c r="P23" s="66">
        <f t="shared" si="1"/>
        <v>200000</v>
      </c>
      <c r="Q23" s="48">
        <v>982</v>
      </c>
      <c r="R23" s="49">
        <f t="shared" si="2"/>
        <v>196400</v>
      </c>
    </row>
    <row r="24" spans="1:18" ht="51" x14ac:dyDescent="0.25">
      <c r="A24" s="4">
        <v>22</v>
      </c>
      <c r="B24" s="5" t="s">
        <v>58</v>
      </c>
      <c r="C24" s="6" t="s">
        <v>58</v>
      </c>
      <c r="D24" s="6" t="s">
        <v>60</v>
      </c>
      <c r="E24" s="11" t="s">
        <v>61</v>
      </c>
      <c r="F24" s="6" t="s">
        <v>14</v>
      </c>
      <c r="G24" s="7">
        <v>40</v>
      </c>
      <c r="H24" s="8">
        <v>739</v>
      </c>
      <c r="I24" s="9">
        <f t="shared" si="0"/>
        <v>29560</v>
      </c>
      <c r="J24" s="72"/>
      <c r="K24" s="72"/>
      <c r="L24" s="73"/>
      <c r="M24" s="35"/>
      <c r="N24" s="36"/>
      <c r="O24" s="37">
        <v>1000</v>
      </c>
      <c r="P24" s="46">
        <f t="shared" si="1"/>
        <v>40000</v>
      </c>
      <c r="Q24" s="48">
        <v>739</v>
      </c>
      <c r="R24" s="49">
        <f t="shared" si="2"/>
        <v>29560</v>
      </c>
    </row>
    <row r="25" spans="1:18" x14ac:dyDescent="0.25">
      <c r="A25" s="4">
        <v>23</v>
      </c>
      <c r="B25" s="5" t="s">
        <v>62</v>
      </c>
      <c r="C25" s="6" t="s">
        <v>63</v>
      </c>
      <c r="D25" s="6" t="s">
        <v>64</v>
      </c>
      <c r="E25" s="6" t="s">
        <v>13</v>
      </c>
      <c r="F25" s="6" t="s">
        <v>14</v>
      </c>
      <c r="G25" s="7">
        <v>40</v>
      </c>
      <c r="H25" s="8">
        <v>1067</v>
      </c>
      <c r="I25" s="9">
        <f t="shared" si="0"/>
        <v>42680</v>
      </c>
      <c r="J25" s="72"/>
      <c r="K25" s="72"/>
      <c r="L25" s="73"/>
      <c r="M25" s="35"/>
      <c r="N25" s="36"/>
      <c r="O25" s="35"/>
      <c r="P25" s="45"/>
      <c r="Q25" s="48">
        <v>1067</v>
      </c>
      <c r="R25" s="49">
        <f t="shared" si="2"/>
        <v>42680</v>
      </c>
    </row>
    <row r="26" spans="1:18" ht="63.75" x14ac:dyDescent="0.25">
      <c r="A26" s="4">
        <v>24</v>
      </c>
      <c r="B26" s="5" t="s">
        <v>65</v>
      </c>
      <c r="C26" s="6" t="s">
        <v>66</v>
      </c>
      <c r="D26" s="6" t="s">
        <v>67</v>
      </c>
      <c r="E26" s="6" t="s">
        <v>68</v>
      </c>
      <c r="F26" s="6" t="s">
        <v>14</v>
      </c>
      <c r="G26" s="7">
        <v>70</v>
      </c>
      <c r="H26" s="8">
        <v>3690</v>
      </c>
      <c r="I26" s="9">
        <f t="shared" si="0"/>
        <v>258300</v>
      </c>
      <c r="J26" s="72"/>
      <c r="K26" s="72"/>
      <c r="L26" s="73"/>
      <c r="M26" s="35"/>
      <c r="N26" s="36"/>
      <c r="O26" s="48">
        <v>3500</v>
      </c>
      <c r="P26" s="50">
        <f>G26*O26</f>
        <v>245000</v>
      </c>
      <c r="Q26" s="35">
        <v>3690</v>
      </c>
      <c r="R26" s="36">
        <f t="shared" si="2"/>
        <v>258300</v>
      </c>
    </row>
    <row r="27" spans="1:18" ht="51" x14ac:dyDescent="0.25">
      <c r="A27" s="4">
        <v>25</v>
      </c>
      <c r="B27" s="5" t="s">
        <v>69</v>
      </c>
      <c r="C27" s="6" t="s">
        <v>70</v>
      </c>
      <c r="D27" s="6" t="s">
        <v>70</v>
      </c>
      <c r="E27" s="6" t="s">
        <v>71</v>
      </c>
      <c r="F27" s="6" t="s">
        <v>14</v>
      </c>
      <c r="G27" s="7">
        <v>35</v>
      </c>
      <c r="H27" s="8">
        <v>2000</v>
      </c>
      <c r="I27" s="9">
        <f t="shared" si="0"/>
        <v>70000</v>
      </c>
      <c r="J27" s="72"/>
      <c r="K27" s="72"/>
      <c r="L27" s="73"/>
      <c r="M27" s="35"/>
      <c r="N27" s="36"/>
      <c r="O27" s="48">
        <v>2000</v>
      </c>
      <c r="P27" s="50">
        <f>G27*O27</f>
        <v>70000</v>
      </c>
      <c r="Q27" s="35">
        <v>2000</v>
      </c>
      <c r="R27" s="36">
        <f t="shared" si="2"/>
        <v>70000</v>
      </c>
    </row>
    <row r="28" spans="1:18" ht="38.25" x14ac:dyDescent="0.25">
      <c r="A28" s="4">
        <v>26</v>
      </c>
      <c r="B28" s="5" t="s">
        <v>72</v>
      </c>
      <c r="C28" s="6" t="s">
        <v>72</v>
      </c>
      <c r="D28" s="6" t="s">
        <v>73</v>
      </c>
      <c r="E28" s="6" t="s">
        <v>74</v>
      </c>
      <c r="F28" s="6" t="s">
        <v>14</v>
      </c>
      <c r="G28" s="7">
        <v>35</v>
      </c>
      <c r="H28" s="8">
        <v>1850</v>
      </c>
      <c r="I28" s="12">
        <f>G28*H28</f>
        <v>64750</v>
      </c>
      <c r="J28" s="72"/>
      <c r="K28" s="72"/>
      <c r="L28" s="73"/>
      <c r="M28" s="35"/>
      <c r="N28" s="36"/>
      <c r="O28" s="48">
        <v>1800</v>
      </c>
      <c r="P28" s="50">
        <f>G28*O28</f>
        <v>63000</v>
      </c>
      <c r="Q28" s="35">
        <v>1850</v>
      </c>
      <c r="R28" s="36">
        <f t="shared" si="2"/>
        <v>64750</v>
      </c>
    </row>
    <row r="29" spans="1:18" ht="76.5" x14ac:dyDescent="0.25">
      <c r="A29" s="4">
        <v>27</v>
      </c>
      <c r="B29" s="13" t="s">
        <v>75</v>
      </c>
      <c r="C29" s="14" t="s">
        <v>76</v>
      </c>
      <c r="D29" s="14" t="s">
        <v>77</v>
      </c>
      <c r="E29" s="14">
        <v>1</v>
      </c>
      <c r="F29" s="15" t="s">
        <v>14</v>
      </c>
      <c r="G29" s="16">
        <v>2</v>
      </c>
      <c r="H29" s="17">
        <v>800</v>
      </c>
      <c r="I29" s="12">
        <f t="shared" ref="I29:I31" si="3">G29*H29</f>
        <v>1600</v>
      </c>
      <c r="J29" s="72"/>
      <c r="K29" s="72"/>
      <c r="L29" s="73"/>
      <c r="M29" s="35"/>
      <c r="N29" s="36"/>
      <c r="O29" s="35"/>
      <c r="P29" s="45"/>
      <c r="Q29" s="48">
        <v>800</v>
      </c>
      <c r="R29" s="49">
        <f t="shared" si="2"/>
        <v>1600</v>
      </c>
    </row>
    <row r="30" spans="1:18" x14ac:dyDescent="0.25">
      <c r="A30" s="4">
        <v>28</v>
      </c>
      <c r="B30" s="38" t="s">
        <v>78</v>
      </c>
      <c r="C30" s="39" t="s">
        <v>79</v>
      </c>
      <c r="D30" s="39" t="s">
        <v>80</v>
      </c>
      <c r="E30" s="39"/>
      <c r="F30" s="39" t="s">
        <v>81</v>
      </c>
      <c r="G30" s="40">
        <v>1</v>
      </c>
      <c r="H30" s="39">
        <v>7500</v>
      </c>
      <c r="I30" s="12">
        <f t="shared" si="3"/>
        <v>7500</v>
      </c>
      <c r="J30" s="72"/>
      <c r="K30" s="72"/>
      <c r="L30" s="73"/>
      <c r="M30" s="35">
        <v>6000</v>
      </c>
      <c r="N30" s="49">
        <f>G30*M30</f>
        <v>6000</v>
      </c>
      <c r="O30" s="35"/>
      <c r="P30" s="45"/>
      <c r="Q30" s="35">
        <v>7500</v>
      </c>
      <c r="R30" s="36">
        <f t="shared" si="2"/>
        <v>7500</v>
      </c>
    </row>
    <row r="31" spans="1:18" ht="38.25" x14ac:dyDescent="0.25">
      <c r="A31" s="4">
        <v>29</v>
      </c>
      <c r="B31" s="18" t="s">
        <v>82</v>
      </c>
      <c r="C31" s="19" t="s">
        <v>82</v>
      </c>
      <c r="D31" s="19" t="s">
        <v>83</v>
      </c>
      <c r="E31" s="19" t="s">
        <v>84</v>
      </c>
      <c r="F31" s="20" t="s">
        <v>14</v>
      </c>
      <c r="G31" s="21">
        <v>4</v>
      </c>
      <c r="H31" s="22">
        <v>3200</v>
      </c>
      <c r="I31" s="12">
        <f t="shared" si="3"/>
        <v>12800</v>
      </c>
      <c r="J31" s="72"/>
      <c r="K31" s="72"/>
      <c r="L31" s="73"/>
      <c r="M31" s="35">
        <v>1100</v>
      </c>
      <c r="N31" s="49">
        <f>G31*M31</f>
        <v>4400</v>
      </c>
      <c r="O31" s="35"/>
      <c r="P31" s="45"/>
      <c r="Q31" s="35"/>
      <c r="R31" s="36">
        <f t="shared" si="2"/>
        <v>0</v>
      </c>
    </row>
    <row r="32" spans="1:18" ht="13.5" thickBot="1" x14ac:dyDescent="0.3">
      <c r="A32" s="24"/>
      <c r="B32" s="23" t="s">
        <v>85</v>
      </c>
      <c r="C32" s="24"/>
      <c r="D32" s="24"/>
      <c r="E32" s="24"/>
      <c r="F32" s="24"/>
      <c r="G32" s="25"/>
      <c r="H32" s="26"/>
      <c r="I32" s="27">
        <f>SUM(I5:I31)</f>
        <v>4780500</v>
      </c>
      <c r="J32" s="72"/>
      <c r="K32" s="72"/>
      <c r="L32" s="73"/>
      <c r="M32" s="41"/>
      <c r="N32" s="42">
        <f>SUM(N30:N31)</f>
        <v>10400</v>
      </c>
      <c r="O32" s="43"/>
      <c r="P32" s="47">
        <f>P7+P8+P10+P11+P12+P13+P14+P19+P20+P21+P22+P26+P27+P28</f>
        <v>1552300</v>
      </c>
      <c r="Q32" s="41"/>
      <c r="R32" s="51">
        <f>R5+R6+R9+R15+R17+R18+R23+R24+R25+R29+R16</f>
        <v>2605240</v>
      </c>
    </row>
    <row r="33" spans="1:9" x14ac:dyDescent="0.25">
      <c r="A33" s="29"/>
      <c r="B33" s="28"/>
      <c r="C33" s="29"/>
      <c r="D33" s="29"/>
      <c r="E33" s="29"/>
      <c r="F33" s="29"/>
      <c r="G33" s="30"/>
      <c r="H33" s="31"/>
      <c r="I33" s="32"/>
    </row>
    <row r="34" spans="1:9" ht="15" x14ac:dyDescent="0.25">
      <c r="B34" s="52" t="s">
        <v>92</v>
      </c>
      <c r="C34" s="53"/>
      <c r="D34" s="85" t="s">
        <v>93</v>
      </c>
      <c r="E34" s="85"/>
      <c r="F34" s="54" t="s">
        <v>94</v>
      </c>
      <c r="G34" s="55"/>
    </row>
    <row r="35" spans="1:9" ht="25.5" customHeight="1" x14ac:dyDescent="0.25">
      <c r="B35" s="52"/>
      <c r="C35" s="53"/>
      <c r="D35" s="85" t="s">
        <v>93</v>
      </c>
      <c r="E35" s="85"/>
      <c r="F35" s="54" t="s">
        <v>95</v>
      </c>
      <c r="G35" s="55"/>
    </row>
    <row r="36" spans="1:9" ht="15" x14ac:dyDescent="0.25">
      <c r="B36" s="52"/>
      <c r="C36" s="53"/>
      <c r="D36" s="56"/>
      <c r="E36" s="56"/>
      <c r="F36" s="54"/>
      <c r="G36" s="55"/>
    </row>
    <row r="37" spans="1:9" ht="15" x14ac:dyDescent="0.25">
      <c r="B37" s="57"/>
      <c r="C37" s="57"/>
      <c r="D37" s="85" t="s">
        <v>93</v>
      </c>
      <c r="E37" s="85"/>
      <c r="F37" s="58" t="s">
        <v>96</v>
      </c>
      <c r="G37" s="55"/>
    </row>
    <row r="38" spans="1:9" ht="24" customHeight="1" x14ac:dyDescent="0.25">
      <c r="B38" s="57"/>
      <c r="C38" s="57"/>
      <c r="D38" s="85" t="s">
        <v>93</v>
      </c>
      <c r="E38" s="85"/>
      <c r="F38" s="58" t="s">
        <v>97</v>
      </c>
      <c r="G38" s="55"/>
    </row>
    <row r="39" spans="1:9" ht="19.5" customHeight="1" x14ac:dyDescent="0.2">
      <c r="B39" s="57"/>
      <c r="C39" s="59"/>
      <c r="D39" s="85" t="s">
        <v>93</v>
      </c>
      <c r="E39" s="85"/>
      <c r="F39" s="58" t="s">
        <v>98</v>
      </c>
      <c r="G39" s="60"/>
    </row>
    <row r="40" spans="1:9" ht="21" customHeight="1" x14ac:dyDescent="0.2">
      <c r="B40" s="57"/>
      <c r="C40" s="61"/>
      <c r="D40" s="61"/>
      <c r="E40" s="62" t="s">
        <v>93</v>
      </c>
      <c r="F40" s="58" t="s">
        <v>99</v>
      </c>
      <c r="G40" s="63"/>
    </row>
    <row r="41" spans="1:9" ht="23.25" customHeight="1" x14ac:dyDescent="0.25">
      <c r="B41" s="57"/>
      <c r="C41" s="57"/>
      <c r="D41" s="85" t="s">
        <v>93</v>
      </c>
      <c r="E41" s="85"/>
      <c r="F41" s="58" t="s">
        <v>100</v>
      </c>
      <c r="G41" s="55"/>
    </row>
    <row r="42" spans="1:9" ht="15" x14ac:dyDescent="0.25">
      <c r="B42" s="64"/>
      <c r="C42" s="64"/>
      <c r="D42" s="64"/>
      <c r="E42" s="64"/>
      <c r="F42" s="64"/>
      <c r="G42" s="55"/>
    </row>
    <row r="43" spans="1:9" ht="15" x14ac:dyDescent="0.25">
      <c r="B43" s="57" t="s">
        <v>101</v>
      </c>
      <c r="C43" s="57"/>
      <c r="D43" s="86" t="s">
        <v>93</v>
      </c>
      <c r="E43" s="86"/>
      <c r="F43" s="58" t="s">
        <v>102</v>
      </c>
      <c r="G43" s="55"/>
    </row>
  </sheetData>
  <mergeCells count="26">
    <mergeCell ref="D41:E41"/>
    <mergeCell ref="D43:E43"/>
    <mergeCell ref="D34:E34"/>
    <mergeCell ref="D35:E35"/>
    <mergeCell ref="D37:E37"/>
    <mergeCell ref="D38:E38"/>
    <mergeCell ref="D39:E39"/>
    <mergeCell ref="J5:J32"/>
    <mergeCell ref="K5:K32"/>
    <mergeCell ref="L5:L32"/>
    <mergeCell ref="E1:I1"/>
    <mergeCell ref="A3:A4"/>
    <mergeCell ref="B3:B4"/>
    <mergeCell ref="C3:C4"/>
    <mergeCell ref="D3:E4"/>
    <mergeCell ref="F3:F4"/>
    <mergeCell ref="G3:G4"/>
    <mergeCell ref="M3:N3"/>
    <mergeCell ref="B2:L2"/>
    <mergeCell ref="O3:P3"/>
    <mergeCell ref="Q3:R3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scale="47" orientation="landscape" verticalDpi="0" r:id="rId1"/>
  <rowBreaks count="1" manualBreakCount="1">
    <brk id="1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2024-01-22T12:27:57Z</cp:lastPrinted>
  <dcterms:created xsi:type="dcterms:W3CDTF">2024-01-17T06:34:58Z</dcterms:created>
  <dcterms:modified xsi:type="dcterms:W3CDTF">2024-01-23T03:45:35Z</dcterms:modified>
</cp:coreProperties>
</file>