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9.I5-1\Desktop\рабочая\протокола\протокола 2024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0" i="1" l="1"/>
  <c r="M30" i="1"/>
  <c r="U7" i="1"/>
  <c r="U12" i="1"/>
  <c r="U17" i="1"/>
  <c r="U19" i="1"/>
  <c r="U20" i="1"/>
  <c r="U21" i="1"/>
  <c r="U22" i="1"/>
  <c r="U24" i="1"/>
  <c r="U25" i="1"/>
  <c r="U26" i="1"/>
  <c r="U6" i="1"/>
  <c r="S30" i="1"/>
  <c r="S26" i="1"/>
  <c r="S21" i="1"/>
  <c r="S17" i="1"/>
  <c r="Q21" i="1"/>
  <c r="O21" i="1"/>
  <c r="M21" i="1"/>
  <c r="M17" i="1"/>
  <c r="M10" i="1"/>
  <c r="H28" i="1" l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30" i="1" s="1"/>
</calcChain>
</file>

<file path=xl/sharedStrings.xml><?xml version="1.0" encoding="utf-8"?>
<sst xmlns="http://schemas.openxmlformats.org/spreadsheetml/2006/main" count="141" uniqueCount="95">
  <si>
    <t>№</t>
  </si>
  <si>
    <t>Международное непатентованное наименование или состав</t>
  </si>
  <si>
    <t>Лекарственная форма</t>
  </si>
  <si>
    <t>Характеристика</t>
  </si>
  <si>
    <t>ед. изм</t>
  </si>
  <si>
    <t>кол-во</t>
  </si>
  <si>
    <t>цена</t>
  </si>
  <si>
    <t>сумма</t>
  </si>
  <si>
    <t>Жеткізу шарттары (сәйкес ИНКОТЕРМС 2000)/Условия поставки (в соответствии с ИНКОТЕРМС 2000)</t>
  </si>
  <si>
    <t>Тауарды жеткізу мерзімі/Срок поставки товара</t>
  </si>
  <si>
    <t>Тауарды жеткізу орны/Место поставки товара</t>
  </si>
  <si>
    <t>Аммиак</t>
  </si>
  <si>
    <t>раствор для наружного применения 10% 20мл</t>
  </si>
  <si>
    <t>фл</t>
  </si>
  <si>
    <t>DDP баратын жер/DDP пункт назначения</t>
  </si>
  <si>
    <t>по явке Заказчика в течение 15 (шестнадцать) календарных дней.</t>
  </si>
  <si>
    <t>Астана қ., Мәңгілік Ел даңғылы, 16/1 (Дәріхана қоймасы, 2-қабат)/г. Астана, проспект Мангилик Ел, 16/1 (Аптечный склад, 2-этаж)</t>
  </si>
  <si>
    <t>Вазелин</t>
  </si>
  <si>
    <t>для наружного применения 25гр</t>
  </si>
  <si>
    <t>тюбик</t>
  </si>
  <si>
    <t>Оксибупрокаин</t>
  </si>
  <si>
    <t>Инокаин</t>
  </si>
  <si>
    <t>0,4% глазные капли</t>
  </si>
  <si>
    <t>Калия хлорид+натрия ацетат</t>
  </si>
  <si>
    <t>Дисоль</t>
  </si>
  <si>
    <t>раствор для инфузий 400 мл</t>
  </si>
  <si>
    <t>Квамател</t>
  </si>
  <si>
    <t>Фамотидин</t>
  </si>
  <si>
    <t>порошок лифилизированный для приготовления раствора для инъекций 5мл №5</t>
  </si>
  <si>
    <t>Йод</t>
  </si>
  <si>
    <t>спиртовой раствор 5% 10мл</t>
  </si>
  <si>
    <t>Левомецитин 0,5%</t>
  </si>
  <si>
    <t xml:space="preserve">глазные капли 0,5 </t>
  </si>
  <si>
    <t>Масло</t>
  </si>
  <si>
    <t xml:space="preserve">Для массажа </t>
  </si>
  <si>
    <t>для наружного применения 100 мл</t>
  </si>
  <si>
    <t>Никотиновая кислота</t>
  </si>
  <si>
    <t>раствор для инъкций 1% 1 мл</t>
  </si>
  <si>
    <t>амп</t>
  </si>
  <si>
    <t>Нифедипин</t>
  </si>
  <si>
    <t>Таблетки, покрытые оболочкой, 10 мг</t>
  </si>
  <si>
    <t>таб</t>
  </si>
  <si>
    <t>Пантенол</t>
  </si>
  <si>
    <t>аэрозоль 100 мл</t>
  </si>
  <si>
    <t>Пергидроль</t>
  </si>
  <si>
    <t xml:space="preserve">Перекись водорода </t>
  </si>
  <si>
    <t>раствор для наружного применения 3% 100 мл</t>
  </si>
  <si>
    <t>Пилокарпин</t>
  </si>
  <si>
    <t>1 % - 10мл  глазные капли</t>
  </si>
  <si>
    <t xml:space="preserve">Мазь тетрациклиновая </t>
  </si>
  <si>
    <t>Тетрациклиновая, мазь для наружного применения 3 % 15 г</t>
  </si>
  <si>
    <t>РЕТИНОЛ ПАЛЬМИТАТ (ВИТ А) 100000 МЕ №10</t>
  </si>
  <si>
    <t>Теноксикам</t>
  </si>
  <si>
    <t>Артоксан</t>
  </si>
  <si>
    <t>порошок лиофилизтрованный для приготовления растворав комплексе с растворителем 20 мг</t>
  </si>
  <si>
    <t>Тиамин хлорид</t>
  </si>
  <si>
    <t>Тиамин хлорид (Витамин В1)</t>
  </si>
  <si>
    <t>раствор для инъкций 5% 1 мл%</t>
  </si>
  <si>
    <t xml:space="preserve">Пентоксифиллин </t>
  </si>
  <si>
    <t>раствор для инъкций 2% 5 мл</t>
  </si>
  <si>
    <t>Уголь активированный</t>
  </si>
  <si>
    <t>таблетка,0,5 №10</t>
  </si>
  <si>
    <t>уп</t>
  </si>
  <si>
    <t>Регидратирующий препарат для перорального применения 18,9</t>
  </si>
  <si>
    <t>Регидрон</t>
  </si>
  <si>
    <t xml:space="preserve"> 
Порошок д/пригот. р-ра д/приема внутрь 18,9 №20</t>
  </si>
  <si>
    <t>пакет</t>
  </si>
  <si>
    <t xml:space="preserve">Спирт этиловый </t>
  </si>
  <si>
    <t>70* 100 мл</t>
  </si>
  <si>
    <t>Атропина сульфат</t>
  </si>
  <si>
    <t>Атропин</t>
  </si>
  <si>
    <t>раствор для инъекций 1 мг/мл 1 мл№10</t>
  </si>
  <si>
    <t xml:space="preserve">Платифиллина гидротартрат </t>
  </si>
  <si>
    <t>Платифиллин</t>
  </si>
  <si>
    <t>раствор для инъекций 0,2% 1 мл</t>
  </si>
  <si>
    <t>итого</t>
  </si>
  <si>
    <t>№1 қорытынды туралы хаттамаға № 3 қосымша/Приложение 1 к протоколу №3</t>
  </si>
  <si>
    <t>Бірлік бағасы (теңге)/Цена за ед (тенге)</t>
  </si>
  <si>
    <t>Жалпы сомасы (теңге)/Общая сумма (тенге)</t>
  </si>
  <si>
    <t>ТОО "Inkar"</t>
  </si>
  <si>
    <t>ТОО "Стофарм"</t>
  </si>
  <si>
    <t>ТОО "FAM.ALLIANCE"</t>
  </si>
  <si>
    <t>ТОО "Альянс-Фарм"</t>
  </si>
  <si>
    <t>ТОО "Sirgeli Industries"</t>
  </si>
  <si>
    <t xml:space="preserve">Председатель комиссии                                </t>
  </si>
  <si>
    <t>_____________</t>
  </si>
  <si>
    <t>C. Королькова</t>
  </si>
  <si>
    <t>Л. Уйткыбаева</t>
  </si>
  <si>
    <t>Д. Ешмухамбетова</t>
  </si>
  <si>
    <t>Ә. Ахметов</t>
  </si>
  <si>
    <t>Н. Рахимов</t>
  </si>
  <si>
    <t>Каирлова С.С.</t>
  </si>
  <si>
    <t>Г. Демекбаева</t>
  </si>
  <si>
    <t>Секретарь комиссии</t>
  </si>
  <si>
    <t>К. Аханова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</si>
</sst>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3.2"/>
      <color theme="10"/>
      <name val="Calibri"/>
      <family val="2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8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top" wrapText="1"/>
    </xf>
    <xf numFmtId="0" fontId="8" fillId="0" borderId="0" xfId="1" applyFont="1" applyFill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9" fillId="0" borderId="6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4" fontId="12" fillId="0" borderId="13" xfId="2" applyNumberFormat="1" applyFont="1" applyFill="1" applyBorder="1" applyAlignment="1">
      <alignment horizontal="center" vertical="center" wrapText="1"/>
    </xf>
    <xf numFmtId="4" fontId="12" fillId="0" borderId="14" xfId="2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5" xfId="0" applyNumberFormat="1" applyFont="1" applyBorder="1" applyAlignment="1">
      <alignment vertical="center"/>
    </xf>
    <xf numFmtId="4" fontId="12" fillId="0" borderId="7" xfId="2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11" fillId="3" borderId="18" xfId="0" applyNumberFormat="1" applyFont="1" applyFill="1" applyBorder="1" applyAlignment="1">
      <alignment vertical="center"/>
    </xf>
    <xf numFmtId="4" fontId="2" fillId="5" borderId="13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2" fillId="6" borderId="13" xfId="0" applyNumberFormat="1" applyFont="1" applyFill="1" applyBorder="1" applyAlignment="1">
      <alignment horizontal="center" vertical="center"/>
    </xf>
    <xf numFmtId="4" fontId="2" fillId="3" borderId="13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top" wrapText="1"/>
    </xf>
    <xf numFmtId="4" fontId="11" fillId="0" borderId="18" xfId="0" applyNumberFormat="1" applyFont="1" applyBorder="1" applyAlignment="1">
      <alignment vertical="center"/>
    </xf>
    <xf numFmtId="4" fontId="11" fillId="0" borderId="16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/>
    <xf numFmtId="4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 wrapText="1"/>
    </xf>
    <xf numFmtId="0" fontId="15" fillId="2" borderId="0" xfId="0" applyFont="1" applyFill="1" applyAlignment="1"/>
    <xf numFmtId="0" fontId="15" fillId="2" borderId="0" xfId="0" applyFont="1" applyFill="1" applyAlignment="1">
      <alignment horizontal="left"/>
    </xf>
    <xf numFmtId="0" fontId="15" fillId="2" borderId="0" xfId="0" applyFont="1" applyFill="1" applyAlignment="1">
      <alignment vertical="center"/>
    </xf>
    <xf numFmtId="0" fontId="14" fillId="0" borderId="0" xfId="0" applyFont="1" applyBorder="1" applyAlignment="1">
      <alignment horizontal="right"/>
    </xf>
    <xf numFmtId="0" fontId="14" fillId="2" borderId="0" xfId="0" applyFont="1" applyFill="1" applyAlignment="1">
      <alignment horizontal="left"/>
    </xf>
    <xf numFmtId="0" fontId="14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2" fillId="2" borderId="11" xfId="0" applyNumberFormat="1" applyFont="1" applyFill="1" applyBorder="1" applyAlignment="1">
      <alignment horizontal="center" vertical="center" wrapText="1"/>
    </xf>
    <xf numFmtId="4" fontId="12" fillId="2" borderId="1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" fontId="12" fillId="2" borderId="17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wrapText="1"/>
    </xf>
    <xf numFmtId="0" fontId="15" fillId="2" borderId="0" xfId="0" applyFont="1" applyFill="1" applyAlignment="1">
      <alignment horizontal="right"/>
    </xf>
  </cellXfs>
  <cellStyles count="3">
    <cellStyle name="Гиперссылка" xfId="1" builtinId="8"/>
    <cellStyle name="Обычный" xfId="0" builtinId="0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idal.ru/drugs/clinic-group/15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44"/>
  <sheetViews>
    <sheetView tabSelected="1" zoomScaleNormal="100" workbookViewId="0">
      <pane xSplit="8" ySplit="5" topLeftCell="L15" activePane="bottomRight" state="frozen"/>
      <selection pane="topRight" activeCell="I1" sqref="I1"/>
      <selection pane="bottomLeft" activeCell="A6" sqref="A6"/>
      <selection pane="bottomRight" activeCell="F22" sqref="F22"/>
    </sheetView>
  </sheetViews>
  <sheetFormatPr defaultColWidth="9.140625" defaultRowHeight="12.75" x14ac:dyDescent="0.25"/>
  <cols>
    <col min="1" max="1" width="4.5703125" style="1" customWidth="1"/>
    <col min="2" max="2" width="23" style="1" customWidth="1"/>
    <col min="3" max="3" width="24.5703125" style="1" bestFit="1" customWidth="1"/>
    <col min="4" max="4" width="51.7109375" style="1" bestFit="1" customWidth="1"/>
    <col min="5" max="5" width="5.5703125" style="1" bestFit="1" customWidth="1"/>
    <col min="6" max="6" width="6.28515625" style="1" bestFit="1" customWidth="1"/>
    <col min="7" max="7" width="7" style="31" bestFit="1" customWidth="1"/>
    <col min="8" max="8" width="11.28515625" style="31" bestFit="1" customWidth="1"/>
    <col min="9" max="9" width="12.7109375" style="1" customWidth="1"/>
    <col min="10" max="10" width="11.85546875" style="1" customWidth="1"/>
    <col min="11" max="11" width="12.140625" style="1" customWidth="1"/>
    <col min="12" max="13" width="14.28515625" style="31" customWidth="1"/>
    <col min="14" max="14" width="13.28515625" style="31" customWidth="1"/>
    <col min="15" max="15" width="12.140625" style="31" customWidth="1"/>
    <col min="16" max="16" width="12.85546875" style="31" customWidth="1"/>
    <col min="17" max="17" width="11.42578125" style="31" customWidth="1"/>
    <col min="18" max="18" width="11.7109375" style="31" customWidth="1"/>
    <col min="19" max="19" width="13.28515625" style="31" customWidth="1"/>
    <col min="20" max="20" width="12.7109375" style="31" customWidth="1"/>
    <col min="21" max="21" width="11.140625" style="45" customWidth="1"/>
    <col min="22" max="16384" width="9.140625" style="1"/>
  </cols>
  <sheetData>
    <row r="3" spans="1:21" ht="13.5" thickBot="1" x14ac:dyDescent="0.3">
      <c r="B3" s="71" t="s">
        <v>76</v>
      </c>
      <c r="C3" s="71"/>
      <c r="D3" s="71"/>
      <c r="E3" s="71"/>
      <c r="F3" s="71"/>
      <c r="G3" s="71"/>
      <c r="H3" s="71"/>
      <c r="I3" s="71"/>
    </row>
    <row r="4" spans="1:21" ht="49.5" customHeight="1" x14ac:dyDescent="0.25">
      <c r="A4" s="83" t="s">
        <v>0</v>
      </c>
      <c r="B4" s="85" t="s">
        <v>1</v>
      </c>
      <c r="C4" s="85" t="s">
        <v>2</v>
      </c>
      <c r="D4" s="83" t="s">
        <v>3</v>
      </c>
      <c r="E4" s="85" t="s">
        <v>4</v>
      </c>
      <c r="F4" s="83" t="s">
        <v>5</v>
      </c>
      <c r="G4" s="73" t="s">
        <v>6</v>
      </c>
      <c r="H4" s="73" t="s">
        <v>7</v>
      </c>
      <c r="I4" s="75" t="s">
        <v>8</v>
      </c>
      <c r="J4" s="75" t="s">
        <v>9</v>
      </c>
      <c r="K4" s="76" t="s">
        <v>10</v>
      </c>
      <c r="L4" s="69" t="s">
        <v>79</v>
      </c>
      <c r="M4" s="72"/>
      <c r="N4" s="69" t="s">
        <v>80</v>
      </c>
      <c r="O4" s="72"/>
      <c r="P4" s="69" t="s">
        <v>81</v>
      </c>
      <c r="Q4" s="72"/>
      <c r="R4" s="69" t="s">
        <v>82</v>
      </c>
      <c r="S4" s="72"/>
      <c r="T4" s="69" t="s">
        <v>83</v>
      </c>
      <c r="U4" s="70"/>
    </row>
    <row r="5" spans="1:21" ht="85.5" x14ac:dyDescent="0.25">
      <c r="A5" s="84"/>
      <c r="B5" s="86"/>
      <c r="C5" s="86"/>
      <c r="D5" s="84"/>
      <c r="E5" s="86"/>
      <c r="F5" s="84"/>
      <c r="G5" s="74"/>
      <c r="H5" s="74"/>
      <c r="I5" s="75"/>
      <c r="J5" s="75"/>
      <c r="K5" s="76"/>
      <c r="L5" s="35" t="s">
        <v>77</v>
      </c>
      <c r="M5" s="40" t="s">
        <v>78</v>
      </c>
      <c r="N5" s="35" t="s">
        <v>77</v>
      </c>
      <c r="O5" s="40" t="s">
        <v>78</v>
      </c>
      <c r="P5" s="35" t="s">
        <v>77</v>
      </c>
      <c r="Q5" s="40" t="s">
        <v>78</v>
      </c>
      <c r="R5" s="35" t="s">
        <v>77</v>
      </c>
      <c r="S5" s="40" t="s">
        <v>78</v>
      </c>
      <c r="T5" s="35" t="s">
        <v>77</v>
      </c>
      <c r="U5" s="36" t="s">
        <v>78</v>
      </c>
    </row>
    <row r="6" spans="1:21" s="2" customFormat="1" x14ac:dyDescent="0.25">
      <c r="A6" s="2">
        <v>1</v>
      </c>
      <c r="B6" s="3" t="s">
        <v>11</v>
      </c>
      <c r="C6" s="3" t="s">
        <v>11</v>
      </c>
      <c r="D6" s="3" t="s">
        <v>12</v>
      </c>
      <c r="E6" s="3" t="s">
        <v>13</v>
      </c>
      <c r="F6" s="4">
        <v>50</v>
      </c>
      <c r="G6" s="5">
        <v>40.61</v>
      </c>
      <c r="H6" s="5">
        <f>F6*G6</f>
        <v>2030.5</v>
      </c>
      <c r="I6" s="77" t="s">
        <v>14</v>
      </c>
      <c r="J6" s="77" t="s">
        <v>15</v>
      </c>
      <c r="K6" s="80" t="s">
        <v>16</v>
      </c>
      <c r="L6" s="37"/>
      <c r="M6" s="41"/>
      <c r="N6" s="37"/>
      <c r="O6" s="41"/>
      <c r="P6" s="37"/>
      <c r="Q6" s="41"/>
      <c r="R6" s="37"/>
      <c r="S6" s="41"/>
      <c r="T6" s="44">
        <v>105</v>
      </c>
      <c r="U6" s="38">
        <f>F6*T6</f>
        <v>5250</v>
      </c>
    </row>
    <row r="7" spans="1:21" s="2" customFormat="1" ht="25.5" x14ac:dyDescent="0.25">
      <c r="A7" s="4">
        <v>2</v>
      </c>
      <c r="B7" s="6" t="s">
        <v>17</v>
      </c>
      <c r="C7" s="6" t="s">
        <v>17</v>
      </c>
      <c r="D7" s="3" t="s">
        <v>18</v>
      </c>
      <c r="E7" s="3" t="s">
        <v>19</v>
      </c>
      <c r="F7" s="6">
        <v>150</v>
      </c>
      <c r="G7" s="7">
        <v>51.98</v>
      </c>
      <c r="H7" s="5">
        <f t="shared" ref="H7:H28" si="0">F7*G7</f>
        <v>7796.9999999999991</v>
      </c>
      <c r="I7" s="78"/>
      <c r="J7" s="78"/>
      <c r="K7" s="81"/>
      <c r="L7" s="37"/>
      <c r="M7" s="41"/>
      <c r="N7" s="37"/>
      <c r="O7" s="41"/>
      <c r="P7" s="37"/>
      <c r="Q7" s="41"/>
      <c r="R7" s="37"/>
      <c r="S7" s="41"/>
      <c r="T7" s="44">
        <v>450</v>
      </c>
      <c r="U7" s="38">
        <f t="shared" ref="U7:U26" si="1">F7*T7</f>
        <v>67500</v>
      </c>
    </row>
    <row r="8" spans="1:21" s="2" customFormat="1" x14ac:dyDescent="0.25">
      <c r="A8" s="2">
        <v>3</v>
      </c>
      <c r="B8" s="49" t="s">
        <v>20</v>
      </c>
      <c r="C8" s="9" t="s">
        <v>21</v>
      </c>
      <c r="D8" s="9" t="s">
        <v>22</v>
      </c>
      <c r="E8" s="3" t="s">
        <v>13</v>
      </c>
      <c r="F8" s="10">
        <v>100</v>
      </c>
      <c r="G8" s="7">
        <v>577.70000000000005</v>
      </c>
      <c r="H8" s="5">
        <f t="shared" si="0"/>
        <v>57770.000000000007</v>
      </c>
      <c r="I8" s="78"/>
      <c r="J8" s="78"/>
      <c r="K8" s="81"/>
      <c r="L8" s="37"/>
      <c r="M8" s="41"/>
      <c r="N8" s="37"/>
      <c r="O8" s="41"/>
      <c r="P8" s="37"/>
      <c r="Q8" s="41"/>
      <c r="R8" s="37"/>
      <c r="S8" s="41"/>
      <c r="T8" s="37"/>
      <c r="U8" s="38"/>
    </row>
    <row r="9" spans="1:21" s="2" customFormat="1" ht="25.5" x14ac:dyDescent="0.25">
      <c r="A9" s="4">
        <v>4</v>
      </c>
      <c r="B9" s="50" t="s">
        <v>23</v>
      </c>
      <c r="C9" s="3" t="s">
        <v>24</v>
      </c>
      <c r="D9" s="3" t="s">
        <v>25</v>
      </c>
      <c r="E9" s="3" t="s">
        <v>13</v>
      </c>
      <c r="F9" s="4">
        <v>200</v>
      </c>
      <c r="G9" s="5">
        <v>312.07</v>
      </c>
      <c r="H9" s="5">
        <f t="shared" si="0"/>
        <v>62414</v>
      </c>
      <c r="I9" s="78"/>
      <c r="J9" s="78"/>
      <c r="K9" s="81"/>
      <c r="L9" s="37"/>
      <c r="M9" s="41"/>
      <c r="N9" s="37"/>
      <c r="O9" s="41"/>
      <c r="P9" s="37"/>
      <c r="Q9" s="41"/>
      <c r="R9" s="37"/>
      <c r="S9" s="41"/>
      <c r="T9" s="37"/>
      <c r="U9" s="38"/>
    </row>
    <row r="10" spans="1:21" s="2" customFormat="1" ht="25.5" x14ac:dyDescent="0.25">
      <c r="A10" s="2">
        <v>5</v>
      </c>
      <c r="B10" s="9" t="s">
        <v>26</v>
      </c>
      <c r="C10" s="9" t="s">
        <v>27</v>
      </c>
      <c r="D10" s="9" t="s">
        <v>28</v>
      </c>
      <c r="E10" s="3" t="s">
        <v>13</v>
      </c>
      <c r="F10" s="10">
        <v>300</v>
      </c>
      <c r="G10" s="7">
        <v>363.85</v>
      </c>
      <c r="H10" s="5">
        <f t="shared" si="0"/>
        <v>109155</v>
      </c>
      <c r="I10" s="78"/>
      <c r="J10" s="78"/>
      <c r="K10" s="81"/>
      <c r="L10" s="47">
        <v>363.4</v>
      </c>
      <c r="M10" s="48">
        <f>F10*L10</f>
        <v>109020</v>
      </c>
      <c r="N10" s="37"/>
      <c r="O10" s="41"/>
      <c r="P10" s="37"/>
      <c r="Q10" s="41"/>
      <c r="R10" s="37"/>
      <c r="S10" s="41"/>
      <c r="T10" s="37"/>
      <c r="U10" s="38"/>
    </row>
    <row r="11" spans="1:21" s="2" customFormat="1" x14ac:dyDescent="0.25">
      <c r="A11" s="4">
        <v>6</v>
      </c>
      <c r="B11" s="51" t="s">
        <v>29</v>
      </c>
      <c r="C11" s="9" t="s">
        <v>29</v>
      </c>
      <c r="D11" s="9" t="s">
        <v>30</v>
      </c>
      <c r="E11" s="3" t="s">
        <v>13</v>
      </c>
      <c r="F11" s="10">
        <v>50</v>
      </c>
      <c r="G11" s="7">
        <v>49.44</v>
      </c>
      <c r="H11" s="5">
        <f t="shared" si="0"/>
        <v>2472</v>
      </c>
      <c r="I11" s="78"/>
      <c r="J11" s="78"/>
      <c r="K11" s="81"/>
      <c r="L11" s="37"/>
      <c r="M11" s="41"/>
      <c r="N11" s="37"/>
      <c r="O11" s="41"/>
      <c r="P11" s="37"/>
      <c r="Q11" s="41"/>
      <c r="R11" s="37"/>
      <c r="S11" s="41"/>
      <c r="T11" s="37"/>
      <c r="U11" s="38"/>
    </row>
    <row r="12" spans="1:21" s="2" customFormat="1" x14ac:dyDescent="0.25">
      <c r="A12" s="2">
        <v>7</v>
      </c>
      <c r="B12" s="9" t="s">
        <v>31</v>
      </c>
      <c r="C12" s="9" t="s">
        <v>31</v>
      </c>
      <c r="D12" s="9" t="s">
        <v>32</v>
      </c>
      <c r="E12" s="3" t="s">
        <v>13</v>
      </c>
      <c r="F12" s="10">
        <v>50</v>
      </c>
      <c r="G12" s="7">
        <v>220</v>
      </c>
      <c r="H12" s="5">
        <f t="shared" si="0"/>
        <v>11000</v>
      </c>
      <c r="I12" s="78"/>
      <c r="J12" s="78"/>
      <c r="K12" s="81"/>
      <c r="L12" s="37"/>
      <c r="M12" s="41"/>
      <c r="N12" s="37"/>
      <c r="O12" s="41"/>
      <c r="P12" s="37"/>
      <c r="Q12" s="41"/>
      <c r="R12" s="37"/>
      <c r="S12" s="41"/>
      <c r="T12" s="47">
        <v>220</v>
      </c>
      <c r="U12" s="38">
        <f t="shared" si="1"/>
        <v>11000</v>
      </c>
    </row>
    <row r="13" spans="1:21" s="2" customFormat="1" x14ac:dyDescent="0.25">
      <c r="A13" s="4">
        <v>8</v>
      </c>
      <c r="B13" s="52" t="s">
        <v>33</v>
      </c>
      <c r="C13" s="6" t="s">
        <v>34</v>
      </c>
      <c r="D13" s="3" t="s">
        <v>35</v>
      </c>
      <c r="E13" s="3" t="s">
        <v>13</v>
      </c>
      <c r="F13" s="6">
        <v>300</v>
      </c>
      <c r="G13" s="7">
        <v>300</v>
      </c>
      <c r="H13" s="5">
        <f t="shared" si="0"/>
        <v>90000</v>
      </c>
      <c r="I13" s="78"/>
      <c r="J13" s="78"/>
      <c r="K13" s="81"/>
      <c r="L13" s="37"/>
      <c r="M13" s="41"/>
      <c r="N13" s="37"/>
      <c r="O13" s="41"/>
      <c r="P13" s="37"/>
      <c r="Q13" s="41"/>
      <c r="R13" s="37"/>
      <c r="S13" s="41"/>
      <c r="T13" s="37"/>
      <c r="U13" s="38"/>
    </row>
    <row r="14" spans="1:21" s="2" customFormat="1" x14ac:dyDescent="0.25">
      <c r="A14" s="2">
        <v>9</v>
      </c>
      <c r="B14" s="50" t="s">
        <v>36</v>
      </c>
      <c r="C14" s="3" t="s">
        <v>36</v>
      </c>
      <c r="D14" s="3" t="s">
        <v>37</v>
      </c>
      <c r="E14" s="3" t="s">
        <v>38</v>
      </c>
      <c r="F14" s="4">
        <v>4000</v>
      </c>
      <c r="G14" s="5">
        <v>32.479999999999997</v>
      </c>
      <c r="H14" s="5">
        <f t="shared" si="0"/>
        <v>129919.99999999999</v>
      </c>
      <c r="I14" s="78"/>
      <c r="J14" s="78"/>
      <c r="K14" s="81"/>
      <c r="L14" s="37"/>
      <c r="M14" s="41"/>
      <c r="N14" s="37"/>
      <c r="O14" s="41"/>
      <c r="P14" s="37"/>
      <c r="Q14" s="41"/>
      <c r="R14" s="37"/>
      <c r="S14" s="41"/>
      <c r="T14" s="37"/>
      <c r="U14" s="38"/>
    </row>
    <row r="15" spans="1:21" s="2" customFormat="1" x14ac:dyDescent="0.25">
      <c r="A15" s="4">
        <v>10</v>
      </c>
      <c r="B15" s="49" t="s">
        <v>39</v>
      </c>
      <c r="C15" s="8" t="s">
        <v>39</v>
      </c>
      <c r="D15" s="8" t="s">
        <v>40</v>
      </c>
      <c r="E15" s="11" t="s">
        <v>41</v>
      </c>
      <c r="F15" s="4">
        <v>300</v>
      </c>
      <c r="G15" s="5">
        <v>4.46</v>
      </c>
      <c r="H15" s="5">
        <f t="shared" si="0"/>
        <v>1338</v>
      </c>
      <c r="I15" s="78"/>
      <c r="J15" s="78"/>
      <c r="K15" s="81"/>
      <c r="L15" s="37"/>
      <c r="M15" s="41"/>
      <c r="N15" s="37"/>
      <c r="O15" s="41"/>
      <c r="P15" s="37"/>
      <c r="Q15" s="41"/>
      <c r="R15" s="37"/>
      <c r="S15" s="41"/>
      <c r="T15" s="37"/>
      <c r="U15" s="38"/>
    </row>
    <row r="16" spans="1:21" s="2" customFormat="1" x14ac:dyDescent="0.25">
      <c r="A16" s="2">
        <v>11</v>
      </c>
      <c r="B16" s="50" t="s">
        <v>42</v>
      </c>
      <c r="C16" s="3" t="s">
        <v>42</v>
      </c>
      <c r="D16" s="3" t="s">
        <v>43</v>
      </c>
      <c r="E16" s="3" t="s">
        <v>13</v>
      </c>
      <c r="F16" s="4">
        <v>5</v>
      </c>
      <c r="G16" s="5">
        <v>890</v>
      </c>
      <c r="H16" s="5">
        <f t="shared" si="0"/>
        <v>4450</v>
      </c>
      <c r="I16" s="78"/>
      <c r="J16" s="78"/>
      <c r="K16" s="81"/>
      <c r="L16" s="37"/>
      <c r="M16" s="41"/>
      <c r="N16" s="37"/>
      <c r="O16" s="41"/>
      <c r="P16" s="37"/>
      <c r="Q16" s="41"/>
      <c r="R16" s="37"/>
      <c r="S16" s="41"/>
      <c r="T16" s="37"/>
      <c r="U16" s="38"/>
    </row>
    <row r="17" spans="1:21" s="2" customFormat="1" x14ac:dyDescent="0.25">
      <c r="A17" s="4">
        <v>12</v>
      </c>
      <c r="B17" s="3" t="s">
        <v>44</v>
      </c>
      <c r="C17" s="3" t="s">
        <v>45</v>
      </c>
      <c r="D17" s="3" t="s">
        <v>46</v>
      </c>
      <c r="E17" s="3" t="s">
        <v>13</v>
      </c>
      <c r="F17" s="4">
        <v>500</v>
      </c>
      <c r="G17" s="5">
        <v>107.5</v>
      </c>
      <c r="H17" s="5">
        <f t="shared" si="0"/>
        <v>53750</v>
      </c>
      <c r="I17" s="78"/>
      <c r="J17" s="78"/>
      <c r="K17" s="81"/>
      <c r="L17" s="37">
        <v>104.3</v>
      </c>
      <c r="M17" s="41">
        <f t="shared" ref="M17:M21" si="2">F17*L17</f>
        <v>52150</v>
      </c>
      <c r="N17" s="37"/>
      <c r="O17" s="41"/>
      <c r="P17" s="37"/>
      <c r="Q17" s="41"/>
      <c r="R17" s="47">
        <v>98</v>
      </c>
      <c r="S17" s="41">
        <f>F17*R17</f>
        <v>49000</v>
      </c>
      <c r="T17" s="37">
        <v>107.5</v>
      </c>
      <c r="U17" s="38">
        <f t="shared" si="1"/>
        <v>53750</v>
      </c>
    </row>
    <row r="18" spans="1:21" s="2" customFormat="1" x14ac:dyDescent="0.25">
      <c r="A18" s="2">
        <v>13</v>
      </c>
      <c r="B18" s="51" t="s">
        <v>47</v>
      </c>
      <c r="C18" s="9" t="s">
        <v>47</v>
      </c>
      <c r="D18" s="9" t="s">
        <v>48</v>
      </c>
      <c r="E18" s="3" t="s">
        <v>13</v>
      </c>
      <c r="F18" s="10">
        <v>50</v>
      </c>
      <c r="G18" s="7">
        <v>279.87</v>
      </c>
      <c r="H18" s="5">
        <f t="shared" si="0"/>
        <v>13993.5</v>
      </c>
      <c r="I18" s="78"/>
      <c r="J18" s="78"/>
      <c r="K18" s="81"/>
      <c r="L18" s="37"/>
      <c r="M18" s="41"/>
      <c r="N18" s="37"/>
      <c r="O18" s="41"/>
      <c r="P18" s="37"/>
      <c r="Q18" s="41"/>
      <c r="R18" s="37"/>
      <c r="S18" s="41"/>
      <c r="T18" s="37"/>
      <c r="U18" s="38"/>
    </row>
    <row r="19" spans="1:21" s="2" customFormat="1" ht="25.5" x14ac:dyDescent="0.25">
      <c r="A19" s="4">
        <v>14</v>
      </c>
      <c r="B19" s="3" t="s">
        <v>49</v>
      </c>
      <c r="C19" s="3" t="s">
        <v>49</v>
      </c>
      <c r="D19" s="3" t="s">
        <v>50</v>
      </c>
      <c r="E19" s="3" t="s">
        <v>19</v>
      </c>
      <c r="F19" s="4">
        <v>50</v>
      </c>
      <c r="G19" s="5">
        <v>100.34</v>
      </c>
      <c r="H19" s="5">
        <f t="shared" si="0"/>
        <v>5017</v>
      </c>
      <c r="I19" s="78"/>
      <c r="J19" s="78"/>
      <c r="K19" s="81"/>
      <c r="L19" s="37"/>
      <c r="M19" s="41"/>
      <c r="N19" s="37"/>
      <c r="O19" s="41"/>
      <c r="P19" s="37"/>
      <c r="Q19" s="41"/>
      <c r="R19" s="37"/>
      <c r="S19" s="41"/>
      <c r="T19" s="47">
        <v>100</v>
      </c>
      <c r="U19" s="38">
        <f t="shared" si="1"/>
        <v>5000</v>
      </c>
    </row>
    <row r="20" spans="1:21" s="2" customFormat="1" ht="25.5" x14ac:dyDescent="0.25">
      <c r="A20" s="2">
        <v>15</v>
      </c>
      <c r="B20" s="3" t="s">
        <v>51</v>
      </c>
      <c r="C20" s="3" t="s">
        <v>51</v>
      </c>
      <c r="D20" s="3" t="s">
        <v>51</v>
      </c>
      <c r="E20" s="3" t="s">
        <v>41</v>
      </c>
      <c r="F20" s="4">
        <v>800</v>
      </c>
      <c r="G20" s="5">
        <v>170</v>
      </c>
      <c r="H20" s="5">
        <f t="shared" si="0"/>
        <v>136000</v>
      </c>
      <c r="I20" s="78"/>
      <c r="J20" s="78"/>
      <c r="K20" s="81"/>
      <c r="L20" s="37"/>
      <c r="M20" s="41"/>
      <c r="N20" s="37"/>
      <c r="O20" s="41"/>
      <c r="P20" s="37"/>
      <c r="Q20" s="41"/>
      <c r="R20" s="37"/>
      <c r="S20" s="41"/>
      <c r="T20" s="47">
        <v>170</v>
      </c>
      <c r="U20" s="38">
        <f t="shared" si="1"/>
        <v>136000</v>
      </c>
    </row>
    <row r="21" spans="1:21" s="2" customFormat="1" ht="25.5" x14ac:dyDescent="0.25">
      <c r="A21" s="4">
        <v>16</v>
      </c>
      <c r="B21" s="3" t="s">
        <v>52</v>
      </c>
      <c r="C21" s="3" t="s">
        <v>53</v>
      </c>
      <c r="D21" s="3" t="s">
        <v>54</v>
      </c>
      <c r="E21" s="3" t="s">
        <v>38</v>
      </c>
      <c r="F21" s="4">
        <v>2000</v>
      </c>
      <c r="G21" s="5">
        <v>997.94</v>
      </c>
      <c r="H21" s="5">
        <f t="shared" si="0"/>
        <v>1995880</v>
      </c>
      <c r="I21" s="78"/>
      <c r="J21" s="78"/>
      <c r="K21" s="81"/>
      <c r="L21" s="37">
        <v>712.5</v>
      </c>
      <c r="M21" s="41">
        <f t="shared" si="2"/>
        <v>1425000</v>
      </c>
      <c r="N21" s="37">
        <v>641</v>
      </c>
      <c r="O21" s="41">
        <f>F21*N21</f>
        <v>1282000</v>
      </c>
      <c r="P21" s="37">
        <v>894</v>
      </c>
      <c r="Q21" s="41">
        <f>F21*P21</f>
        <v>1788000</v>
      </c>
      <c r="R21" s="47">
        <v>735</v>
      </c>
      <c r="S21" s="41">
        <f t="shared" ref="S21:S26" si="3">F21*R21</f>
        <v>1470000</v>
      </c>
      <c r="T21" s="37">
        <v>750</v>
      </c>
      <c r="U21" s="38">
        <f t="shared" si="1"/>
        <v>1500000</v>
      </c>
    </row>
    <row r="22" spans="1:21" s="2" customFormat="1" x14ac:dyDescent="0.25">
      <c r="A22" s="2">
        <v>17</v>
      </c>
      <c r="B22" s="3" t="s">
        <v>55</v>
      </c>
      <c r="C22" s="3" t="s">
        <v>56</v>
      </c>
      <c r="D22" s="3" t="s">
        <v>57</v>
      </c>
      <c r="E22" s="3" t="s">
        <v>38</v>
      </c>
      <c r="F22" s="4">
        <v>5000</v>
      </c>
      <c r="G22" s="5">
        <v>10.98</v>
      </c>
      <c r="H22" s="5">
        <f t="shared" si="0"/>
        <v>54900</v>
      </c>
      <c r="I22" s="78"/>
      <c r="J22" s="78"/>
      <c r="K22" s="81"/>
      <c r="L22" s="37"/>
      <c r="M22" s="41"/>
      <c r="N22" s="37"/>
      <c r="O22" s="41"/>
      <c r="P22" s="37"/>
      <c r="Q22" s="41"/>
      <c r="R22" s="37"/>
      <c r="S22" s="41"/>
      <c r="T22" s="46">
        <v>25</v>
      </c>
      <c r="U22" s="38">
        <f t="shared" si="1"/>
        <v>125000</v>
      </c>
    </row>
    <row r="23" spans="1:21" s="2" customFormat="1" x14ac:dyDescent="0.25">
      <c r="A23" s="4">
        <v>18</v>
      </c>
      <c r="B23" s="50" t="s">
        <v>58</v>
      </c>
      <c r="C23" s="3" t="s">
        <v>58</v>
      </c>
      <c r="D23" s="3" t="s">
        <v>59</v>
      </c>
      <c r="E23" s="3" t="s">
        <v>38</v>
      </c>
      <c r="F23" s="4">
        <v>15000</v>
      </c>
      <c r="G23" s="5">
        <v>90</v>
      </c>
      <c r="H23" s="5">
        <f t="shared" si="0"/>
        <v>1350000</v>
      </c>
      <c r="I23" s="78"/>
      <c r="J23" s="78"/>
      <c r="K23" s="81"/>
      <c r="L23" s="37"/>
      <c r="M23" s="41"/>
      <c r="N23" s="37"/>
      <c r="O23" s="41"/>
      <c r="P23" s="37"/>
      <c r="Q23" s="41"/>
      <c r="R23" s="37"/>
      <c r="S23" s="41"/>
      <c r="T23" s="37"/>
      <c r="U23" s="38"/>
    </row>
    <row r="24" spans="1:21" s="2" customFormat="1" x14ac:dyDescent="0.25">
      <c r="A24" s="2">
        <v>19</v>
      </c>
      <c r="B24" s="3" t="s">
        <v>60</v>
      </c>
      <c r="C24" s="3" t="s">
        <v>60</v>
      </c>
      <c r="D24" s="3" t="s">
        <v>61</v>
      </c>
      <c r="E24" s="3" t="s">
        <v>62</v>
      </c>
      <c r="F24" s="4">
        <v>100</v>
      </c>
      <c r="G24" s="5">
        <v>100</v>
      </c>
      <c r="H24" s="5">
        <f t="shared" si="0"/>
        <v>10000</v>
      </c>
      <c r="I24" s="78"/>
      <c r="J24" s="78"/>
      <c r="K24" s="81"/>
      <c r="L24" s="37"/>
      <c r="M24" s="41"/>
      <c r="N24" s="37"/>
      <c r="O24" s="41"/>
      <c r="P24" s="37"/>
      <c r="Q24" s="41"/>
      <c r="R24" s="37"/>
      <c r="S24" s="41"/>
      <c r="T24" s="47">
        <v>100</v>
      </c>
      <c r="U24" s="38">
        <f t="shared" si="1"/>
        <v>10000</v>
      </c>
    </row>
    <row r="25" spans="1:21" s="2" customFormat="1" ht="51" x14ac:dyDescent="0.25">
      <c r="A25" s="4">
        <v>20</v>
      </c>
      <c r="B25" s="12" t="s">
        <v>63</v>
      </c>
      <c r="C25" s="3" t="s">
        <v>64</v>
      </c>
      <c r="D25" s="3" t="s">
        <v>65</v>
      </c>
      <c r="E25" s="3" t="s">
        <v>66</v>
      </c>
      <c r="F25" s="4">
        <v>250</v>
      </c>
      <c r="G25" s="5">
        <v>185.95</v>
      </c>
      <c r="H25" s="5">
        <f t="shared" si="0"/>
        <v>46487.5</v>
      </c>
      <c r="I25" s="78"/>
      <c r="J25" s="78"/>
      <c r="K25" s="81"/>
      <c r="L25" s="37"/>
      <c r="M25" s="41"/>
      <c r="N25" s="37"/>
      <c r="O25" s="41"/>
      <c r="P25" s="37"/>
      <c r="Q25" s="41"/>
      <c r="R25" s="37"/>
      <c r="S25" s="41"/>
      <c r="T25" s="47">
        <v>184.9</v>
      </c>
      <c r="U25" s="38">
        <f t="shared" si="1"/>
        <v>46225</v>
      </c>
    </row>
    <row r="26" spans="1:21" s="2" customFormat="1" x14ac:dyDescent="0.25">
      <c r="A26" s="2">
        <v>21</v>
      </c>
      <c r="B26" s="9" t="s">
        <v>67</v>
      </c>
      <c r="C26" s="9" t="s">
        <v>67</v>
      </c>
      <c r="D26" s="9" t="s">
        <v>68</v>
      </c>
      <c r="E26" s="3" t="s">
        <v>13</v>
      </c>
      <c r="F26" s="10">
        <v>200</v>
      </c>
      <c r="G26" s="7">
        <v>280</v>
      </c>
      <c r="H26" s="5">
        <f t="shared" si="0"/>
        <v>56000</v>
      </c>
      <c r="I26" s="79"/>
      <c r="J26" s="79"/>
      <c r="K26" s="82"/>
      <c r="L26" s="37"/>
      <c r="M26" s="41"/>
      <c r="N26" s="37"/>
      <c r="O26" s="41"/>
      <c r="P26" s="37"/>
      <c r="Q26" s="41"/>
      <c r="R26" s="47">
        <v>255</v>
      </c>
      <c r="S26" s="41">
        <f t="shared" si="3"/>
        <v>51000</v>
      </c>
      <c r="T26" s="37">
        <v>280</v>
      </c>
      <c r="U26" s="38">
        <f t="shared" si="1"/>
        <v>56000</v>
      </c>
    </row>
    <row r="27" spans="1:21" s="2" customFormat="1" x14ac:dyDescent="0.25">
      <c r="A27" s="4">
        <v>22</v>
      </c>
      <c r="B27" s="49" t="s">
        <v>69</v>
      </c>
      <c r="C27" s="8" t="s">
        <v>70</v>
      </c>
      <c r="D27" s="8" t="s">
        <v>71</v>
      </c>
      <c r="E27" s="13" t="s">
        <v>38</v>
      </c>
      <c r="F27" s="10">
        <v>150</v>
      </c>
      <c r="G27" s="7">
        <v>14.45</v>
      </c>
      <c r="H27" s="5">
        <f t="shared" si="0"/>
        <v>2167.5</v>
      </c>
      <c r="I27" s="14"/>
      <c r="J27" s="14"/>
      <c r="K27" s="33"/>
      <c r="L27" s="37"/>
      <c r="M27" s="41"/>
      <c r="N27" s="37"/>
      <c r="O27" s="41"/>
      <c r="P27" s="37"/>
      <c r="Q27" s="41"/>
      <c r="R27" s="37"/>
      <c r="S27" s="41"/>
      <c r="T27" s="37"/>
      <c r="U27" s="38"/>
    </row>
    <row r="28" spans="1:21" s="2" customFormat="1" ht="25.5" x14ac:dyDescent="0.25">
      <c r="A28" s="2">
        <v>23</v>
      </c>
      <c r="B28" s="53" t="s">
        <v>72</v>
      </c>
      <c r="C28" s="13" t="s">
        <v>73</v>
      </c>
      <c r="D28" s="13" t="s">
        <v>74</v>
      </c>
      <c r="E28" s="13" t="s">
        <v>38</v>
      </c>
      <c r="F28" s="10">
        <v>400</v>
      </c>
      <c r="G28" s="7">
        <v>625.02</v>
      </c>
      <c r="H28" s="5">
        <f t="shared" si="0"/>
        <v>250008</v>
      </c>
      <c r="I28" s="14"/>
      <c r="J28" s="14"/>
      <c r="K28" s="33"/>
      <c r="L28" s="37"/>
      <c r="M28" s="41"/>
      <c r="N28" s="37"/>
      <c r="O28" s="41"/>
      <c r="P28" s="37"/>
      <c r="Q28" s="41"/>
      <c r="R28" s="37"/>
      <c r="S28" s="41"/>
      <c r="T28" s="37"/>
      <c r="U28" s="38"/>
    </row>
    <row r="29" spans="1:21" s="2" customFormat="1" x14ac:dyDescent="0.25">
      <c r="A29" s="4"/>
      <c r="B29" s="15"/>
      <c r="C29" s="9"/>
      <c r="D29" s="9"/>
      <c r="E29" s="3"/>
      <c r="F29" s="10"/>
      <c r="G29" s="7"/>
      <c r="H29" s="5"/>
      <c r="I29" s="14"/>
      <c r="J29" s="14"/>
      <c r="K29" s="33"/>
      <c r="L29" s="37"/>
      <c r="M29" s="41"/>
      <c r="N29" s="37"/>
      <c r="O29" s="41"/>
      <c r="P29" s="37"/>
      <c r="Q29" s="41"/>
      <c r="R29" s="37"/>
      <c r="S29" s="41"/>
      <c r="T29" s="37"/>
      <c r="U29" s="38"/>
    </row>
    <row r="30" spans="1:21" s="24" customFormat="1" ht="13.5" thickBot="1" x14ac:dyDescent="0.3">
      <c r="A30" s="16"/>
      <c r="B30" s="17" t="s">
        <v>75</v>
      </c>
      <c r="C30" s="18"/>
      <c r="D30" s="18"/>
      <c r="E30" s="19"/>
      <c r="F30" s="20"/>
      <c r="G30" s="21"/>
      <c r="H30" s="22">
        <f>SUM(H6:H28)</f>
        <v>4452550</v>
      </c>
      <c r="I30" s="23"/>
      <c r="J30" s="23"/>
      <c r="K30" s="34"/>
      <c r="L30" s="39"/>
      <c r="M30" s="54">
        <f>M10</f>
        <v>109020</v>
      </c>
      <c r="N30" s="39"/>
      <c r="O30" s="42"/>
      <c r="P30" s="39"/>
      <c r="Q30" s="42"/>
      <c r="R30" s="39"/>
      <c r="S30" s="43">
        <f>SUM(S17:S29)</f>
        <v>1570000</v>
      </c>
      <c r="T30" s="39"/>
      <c r="U30" s="55">
        <f>U12+U19+U20+U24+U25</f>
        <v>208225</v>
      </c>
    </row>
    <row r="31" spans="1:21" x14ac:dyDescent="0.25">
      <c r="A31" s="25"/>
      <c r="B31" s="26"/>
      <c r="C31" s="26"/>
      <c r="D31" s="27"/>
      <c r="E31" s="28"/>
      <c r="F31" s="29"/>
      <c r="G31" s="30"/>
    </row>
    <row r="32" spans="1:21" ht="15.75" x14ac:dyDescent="0.25">
      <c r="B32" s="26"/>
      <c r="C32" s="57" t="s">
        <v>84</v>
      </c>
      <c r="D32" s="58"/>
      <c r="E32" s="87" t="s">
        <v>85</v>
      </c>
      <c r="F32" s="87"/>
      <c r="G32" s="59" t="s">
        <v>86</v>
      </c>
      <c r="H32" s="60"/>
    </row>
    <row r="33" spans="2:8" ht="15.75" x14ac:dyDescent="0.25">
      <c r="B33" s="32"/>
      <c r="C33" s="57"/>
      <c r="D33" s="58"/>
      <c r="E33" s="87" t="s">
        <v>85</v>
      </c>
      <c r="F33" s="87"/>
      <c r="G33" s="59" t="s">
        <v>87</v>
      </c>
      <c r="H33" s="60"/>
    </row>
    <row r="34" spans="2:8" ht="15.75" x14ac:dyDescent="0.25">
      <c r="B34" s="32"/>
      <c r="C34" s="57"/>
      <c r="D34" s="58"/>
      <c r="E34" s="61"/>
      <c r="F34" s="61"/>
      <c r="G34" s="59"/>
      <c r="H34" s="60"/>
    </row>
    <row r="35" spans="2:8" ht="15.75" x14ac:dyDescent="0.25">
      <c r="B35" s="26"/>
      <c r="C35" s="62"/>
      <c r="D35" s="62"/>
      <c r="E35" s="87" t="s">
        <v>85</v>
      </c>
      <c r="F35" s="87"/>
      <c r="G35" s="63" t="s">
        <v>88</v>
      </c>
      <c r="H35" s="60"/>
    </row>
    <row r="36" spans="2:8" ht="15.75" x14ac:dyDescent="0.25">
      <c r="B36" s="32"/>
      <c r="C36" s="62"/>
      <c r="D36" s="62"/>
      <c r="E36" s="87" t="s">
        <v>85</v>
      </c>
      <c r="F36" s="87"/>
      <c r="G36" s="63" t="s">
        <v>89</v>
      </c>
      <c r="H36" s="60"/>
    </row>
    <row r="37" spans="2:8" ht="15.75" x14ac:dyDescent="0.25">
      <c r="B37" s="32"/>
      <c r="C37" s="62"/>
      <c r="D37" s="64"/>
      <c r="E37" s="87" t="s">
        <v>85</v>
      </c>
      <c r="F37" s="87"/>
      <c r="G37" s="63" t="s">
        <v>90</v>
      </c>
      <c r="H37" s="60"/>
    </row>
    <row r="38" spans="2:8" ht="15.75" x14ac:dyDescent="0.25">
      <c r="B38" s="26"/>
      <c r="C38" s="62"/>
      <c r="D38" s="56"/>
      <c r="E38" s="56"/>
      <c r="F38" s="65" t="s">
        <v>85</v>
      </c>
      <c r="G38" s="63" t="s">
        <v>91</v>
      </c>
      <c r="H38" s="60"/>
    </row>
    <row r="39" spans="2:8" ht="15.75" x14ac:dyDescent="0.25">
      <c r="B39" s="26"/>
      <c r="C39" s="62"/>
      <c r="D39" s="62"/>
      <c r="E39" s="87" t="s">
        <v>85</v>
      </c>
      <c r="F39" s="87"/>
      <c r="G39" s="63" t="s">
        <v>92</v>
      </c>
      <c r="H39" s="60"/>
    </row>
    <row r="40" spans="2:8" ht="15.75" x14ac:dyDescent="0.25">
      <c r="B40" s="26"/>
      <c r="C40" s="66"/>
      <c r="D40" s="66"/>
      <c r="E40" s="66"/>
      <c r="F40" s="66"/>
      <c r="G40" s="66"/>
      <c r="H40" s="60"/>
    </row>
    <row r="41" spans="2:8" ht="15.75" x14ac:dyDescent="0.25">
      <c r="B41" s="26"/>
      <c r="C41" s="62" t="s">
        <v>93</v>
      </c>
      <c r="D41" s="62"/>
      <c r="E41" s="88" t="s">
        <v>85</v>
      </c>
      <c r="F41" s="88"/>
      <c r="G41" s="63" t="s">
        <v>94</v>
      </c>
      <c r="H41" s="60"/>
    </row>
    <row r="42" spans="2:8" ht="15.75" x14ac:dyDescent="0.25">
      <c r="C42" s="67"/>
      <c r="D42" s="67"/>
      <c r="E42" s="67"/>
      <c r="F42" s="67"/>
      <c r="G42" s="68"/>
      <c r="H42" s="68"/>
    </row>
    <row r="43" spans="2:8" x14ac:dyDescent="0.25">
      <c r="B43" s="32"/>
    </row>
    <row r="44" spans="2:8" x14ac:dyDescent="0.25">
      <c r="B44" s="32"/>
    </row>
  </sheetData>
  <mergeCells count="27">
    <mergeCell ref="E39:F39"/>
    <mergeCell ref="E41:F41"/>
    <mergeCell ref="E32:F32"/>
    <mergeCell ref="E33:F33"/>
    <mergeCell ref="E35:F35"/>
    <mergeCell ref="E36:F36"/>
    <mergeCell ref="E37:F37"/>
    <mergeCell ref="I6:I26"/>
    <mergeCell ref="J6:J26"/>
    <mergeCell ref="K6:K26"/>
    <mergeCell ref="A4:A5"/>
    <mergeCell ref="B4:B5"/>
    <mergeCell ref="C4:C5"/>
    <mergeCell ref="D4:D5"/>
    <mergeCell ref="E4:E5"/>
    <mergeCell ref="F4:F5"/>
    <mergeCell ref="G4:G5"/>
    <mergeCell ref="T4:U4"/>
    <mergeCell ref="B3:I3"/>
    <mergeCell ref="L4:M4"/>
    <mergeCell ref="N4:O4"/>
    <mergeCell ref="P4:Q4"/>
    <mergeCell ref="R4:S4"/>
    <mergeCell ref="H4:H5"/>
    <mergeCell ref="I4:I5"/>
    <mergeCell ref="J4:J5"/>
    <mergeCell ref="K4:K5"/>
  </mergeCells>
  <hyperlinks>
    <hyperlink ref="B25" r:id="rId1" display="https://www.vidal.ru/drugs/clinic-group/1573"/>
  </hyperlinks>
  <pageMargins left="0.25" right="0.25" top="0.75" bottom="0.75" header="0.3" footer="0.3"/>
  <pageSetup paperSize="9" scale="47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cp:lastPrinted>2024-02-07T05:05:19Z</cp:lastPrinted>
  <dcterms:created xsi:type="dcterms:W3CDTF">2024-02-01T06:12:11Z</dcterms:created>
  <dcterms:modified xsi:type="dcterms:W3CDTF">2024-02-07T05:05:55Z</dcterms:modified>
</cp:coreProperties>
</file>