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4\"/>
    </mc:Choice>
  </mc:AlternateContent>
  <bookViews>
    <workbookView xWindow="0" yWindow="0" windowWidth="28800" windowHeight="10935"/>
  </bookViews>
  <sheets>
    <sheet name="Лист1" sheetId="1" r:id="rId1"/>
  </sheets>
  <definedNames>
    <definedName name="_xlnm.Print_Area" localSheetId="0">Лист1!$A$1:$U$51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U40" i="1" l="1"/>
  <c r="S40" i="1"/>
  <c r="O40" i="1"/>
  <c r="U6" i="1" l="1"/>
  <c r="U10" i="1"/>
  <c r="U11" i="1"/>
  <c r="U12" i="1"/>
  <c r="U13" i="1"/>
  <c r="U16" i="1"/>
  <c r="U20" i="1"/>
  <c r="U21" i="1"/>
  <c r="U23" i="1"/>
  <c r="U24" i="1"/>
  <c r="U27" i="1"/>
  <c r="U28" i="1"/>
  <c r="U31" i="1"/>
  <c r="U32" i="1"/>
  <c r="U33" i="1"/>
  <c r="U34" i="1"/>
  <c r="U35" i="1"/>
  <c r="U36" i="1"/>
  <c r="U38" i="1"/>
  <c r="U5" i="1"/>
  <c r="S8" i="1"/>
  <c r="S7" i="1" l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2" i="1"/>
  <c r="S21" i="1"/>
  <c r="S20" i="1"/>
  <c r="S9" i="1"/>
  <c r="S10" i="1"/>
  <c r="S11" i="1"/>
  <c r="S13" i="1"/>
  <c r="S12" i="1"/>
  <c r="S16" i="1"/>
  <c r="Q23" i="1" l="1"/>
  <c r="Q24" i="1"/>
  <c r="Q25" i="1"/>
  <c r="Q27" i="1"/>
  <c r="Q30" i="1"/>
  <c r="Q31" i="1"/>
  <c r="Q32" i="1"/>
  <c r="Q33" i="1"/>
  <c r="Q34" i="1"/>
  <c r="Q35" i="1"/>
  <c r="Q37" i="1"/>
  <c r="Q40" i="1" s="1"/>
  <c r="Q39" i="1"/>
  <c r="Q8" i="1"/>
  <c r="Q9" i="1"/>
  <c r="Q12" i="1"/>
  <c r="Q13" i="1"/>
  <c r="Q14" i="1"/>
  <c r="Q15" i="1"/>
  <c r="Q16" i="1"/>
  <c r="Q19" i="1"/>
  <c r="Q7" i="1"/>
  <c r="Q6" i="1"/>
  <c r="O6" i="1"/>
  <c r="O10" i="1"/>
  <c r="O11" i="1"/>
  <c r="O12" i="1"/>
  <c r="O13" i="1"/>
  <c r="O15" i="1"/>
  <c r="O16" i="1"/>
  <c r="O22" i="1"/>
  <c r="O23" i="1"/>
  <c r="O24" i="1"/>
  <c r="O27" i="1"/>
  <c r="O28" i="1"/>
  <c r="O29" i="1"/>
  <c r="O30" i="1"/>
  <c r="O31" i="1"/>
  <c r="O32" i="1"/>
  <c r="O33" i="1"/>
  <c r="O34" i="1"/>
  <c r="O35" i="1"/>
  <c r="O36" i="1"/>
  <c r="O5" i="1"/>
  <c r="M16" i="1"/>
  <c r="M17" i="1"/>
  <c r="M18" i="1"/>
  <c r="M19" i="1"/>
  <c r="M20" i="1"/>
  <c r="M21" i="1"/>
  <c r="M22" i="1"/>
  <c r="M23" i="1"/>
  <c r="M24" i="1"/>
  <c r="M27" i="1"/>
  <c r="M28" i="1"/>
  <c r="M29" i="1"/>
  <c r="M30" i="1"/>
  <c r="M31" i="1"/>
  <c r="M32" i="1"/>
  <c r="M33" i="1"/>
  <c r="M34" i="1"/>
  <c r="M35" i="1"/>
  <c r="M36" i="1"/>
  <c r="M37" i="1"/>
  <c r="M13" i="1"/>
  <c r="M6" i="1"/>
  <c r="M10" i="1"/>
  <c r="M5" i="1"/>
  <c r="M12" i="1"/>
  <c r="H39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0" i="1" l="1"/>
</calcChain>
</file>

<file path=xl/sharedStrings.xml><?xml version="1.0" encoding="utf-8"?>
<sst xmlns="http://schemas.openxmlformats.org/spreadsheetml/2006/main" count="187" uniqueCount="109">
  <si>
    <t>№</t>
  </si>
  <si>
    <t>Международное непатентованное наименование или состав</t>
  </si>
  <si>
    <t>Характеристика</t>
  </si>
  <si>
    <t>ед. изм</t>
  </si>
  <si>
    <t>кол-во</t>
  </si>
  <si>
    <t>цена</t>
  </si>
  <si>
    <t>сумма</t>
  </si>
  <si>
    <t>Жеткізу шарттары (сәйкес ИНКОТЕРМС 2000)/Условия поставки (в соответствии с ИНКОТЕРМС 2000)</t>
  </si>
  <si>
    <t>Тауарды жеткізу мерзімі/Срок поставки товара</t>
  </si>
  <si>
    <t>Тауарды жеткізу орны/Место поставки товара</t>
  </si>
  <si>
    <t>Иглы стом. C-K Ject  0,4*35мм </t>
  </si>
  <si>
    <t xml:space="preserve">Для инъекции  </t>
  </si>
  <si>
    <t>уп</t>
  </si>
  <si>
    <t>DDP баратын жер/DDP пункт назначения</t>
  </si>
  <si>
    <t>по заявке Заказчика в течение 2024 года</t>
  </si>
  <si>
    <t>Астана қ., Мәңгілік Ел даңғылы, 16/1 (Дәріхана қоймасы, 2-қабат)/г. Астана, проспект Мангилик Ел, 16/1 (Аптечный склад, 2-этаж)</t>
  </si>
  <si>
    <t>Иглы стом. C-K Ject  0,3*21мм </t>
  </si>
  <si>
    <t>Для инъекции </t>
  </si>
  <si>
    <t>шт</t>
  </si>
  <si>
    <t>Резодент </t>
  </si>
  <si>
    <t>Для пломб.корн.каналов(10гр+5мл+5мл) "Владмива"</t>
  </si>
  <si>
    <t>Крезодент  </t>
  </si>
  <si>
    <t>паста для пломб.каналов(25мл)"Владмива" </t>
  </si>
  <si>
    <t>Крезодент </t>
  </si>
  <si>
    <t>жидкость для антисепт.обработ.(5мл)"Владмива" </t>
  </si>
  <si>
    <t>Ketac Molar Easymix (A.R.T)</t>
  </si>
  <si>
    <t>Материал стеклоиономерный пломб.оттенок А3  </t>
  </si>
  <si>
    <t xml:space="preserve">шт </t>
  </si>
  <si>
    <t>Дентин-паста</t>
  </si>
  <si>
    <t>MD - Temp</t>
  </si>
  <si>
    <t>Затвердевающий белой,розовой банке</t>
  </si>
  <si>
    <t>Пульпоэкстракторы </t>
  </si>
  <si>
    <t>эндодонтия (для лечение корневых каналов)</t>
  </si>
  <si>
    <t xml:space="preserve">Триоксидент </t>
  </si>
  <si>
    <t>Pulpotec </t>
  </si>
  <si>
    <t>эндодонтия  (для лечение корневых каналов)</t>
  </si>
  <si>
    <t>Каналонаполнители L25 </t>
  </si>
  <si>
    <t>Аппликаторы  </t>
  </si>
  <si>
    <t>д/нанесения жидкостей и гелей одноразовый  "ДС  Браш" </t>
  </si>
  <si>
    <t>Эндометазон</t>
  </si>
  <si>
    <t>Пломбиров.материалы для корневых каналов </t>
  </si>
  <si>
    <t>Мепивастезин  3% № 50</t>
  </si>
  <si>
    <t>анестезия</t>
  </si>
  <si>
    <t>банка</t>
  </si>
  <si>
    <t>Убистезин форте 4%  № 50</t>
  </si>
  <si>
    <t>Девит-П (С)( Девитек)</t>
  </si>
  <si>
    <t>Владмива безмышьяковая паста</t>
  </si>
  <si>
    <t>Иглы для промывания </t>
  </si>
  <si>
    <t>Single C-K (эндодонтическая) </t>
  </si>
  <si>
    <t>Боры терапевтические</t>
  </si>
  <si>
    <t>Конусные,шаровидные,цилиндрические,грушевидные</t>
  </si>
  <si>
    <t>Ketak cem </t>
  </si>
  <si>
    <t>Изолирующая прокладка </t>
  </si>
  <si>
    <t>Передники </t>
  </si>
  <si>
    <t>Для пациентов №50</t>
  </si>
  <si>
    <t>Слюноотсосы</t>
  </si>
  <si>
    <t>Для пациентов №100</t>
  </si>
  <si>
    <t>Кальцесил</t>
  </si>
  <si>
    <t>Кальций содержащий подкладочный материал </t>
  </si>
  <si>
    <t>Гидроксид кальция </t>
  </si>
  <si>
    <t> Эндодонтия пломбировка канала</t>
  </si>
  <si>
    <t xml:space="preserve">Турбинные  наконечники </t>
  </si>
  <si>
    <t>Инструменты (для припарирование)</t>
  </si>
  <si>
    <t>фл</t>
  </si>
  <si>
    <t>Гемостатическая губка</t>
  </si>
  <si>
    <t>Альвостаз (для остановки кровотечение)№30</t>
  </si>
  <si>
    <t xml:space="preserve">уп </t>
  </si>
  <si>
    <t>Дискодержатель</t>
  </si>
  <si>
    <t>дискодержатель</t>
  </si>
  <si>
    <t>Для микромотора и дисков</t>
  </si>
  <si>
    <t>Гладилка терапия</t>
  </si>
  <si>
    <t>Для реставрации, с цилиндрическим концом</t>
  </si>
  <si>
    <t>Стоматологические зеркала  с ручками</t>
  </si>
  <si>
    <t>Стоматологические зеркала  без ручек</t>
  </si>
  <si>
    <t>Для осмотра полости рта</t>
  </si>
  <si>
    <t xml:space="preserve">Стоматологический шпатель </t>
  </si>
  <si>
    <t>Для замешивания пломбировочных материалов</t>
  </si>
  <si>
    <t xml:space="preserve">Штопфер с гладилкой </t>
  </si>
  <si>
    <t>Для терапевтического приема</t>
  </si>
  <si>
    <t xml:space="preserve">Пинцет стоматологический </t>
  </si>
  <si>
    <t>Валики ватные стоматологические</t>
  </si>
  <si>
    <t>Для пациентов №1000 </t>
  </si>
  <si>
    <t>Артикуляционная бумага  копирка прямая</t>
  </si>
  <si>
    <t>Для пациентов №200</t>
  </si>
  <si>
    <t xml:space="preserve">Поли- панель </t>
  </si>
  <si>
    <t>для смешивания материалов  на картонном основании 60 х 90</t>
  </si>
  <si>
    <t>Стекло для замешивания без  лунок</t>
  </si>
  <si>
    <t xml:space="preserve">для замешивания  </t>
  </si>
  <si>
    <t>Капрамин гемостатическая жидкость 30 мл</t>
  </si>
  <si>
    <t>Капрамин гемостатическая жидкость 30мл</t>
  </si>
  <si>
    <t>№7 қорытынды туралы хаттамаға № 1 қосымша/Приложение 1 к протоколу №7</t>
  </si>
  <si>
    <t>Бірлік бағасы (теңге)/Цена за ед (тенге)</t>
  </si>
  <si>
    <t>Жалпы сомасы (теңге)/Общая сумма (тенге)</t>
  </si>
  <si>
    <t>ТОО "Farm Alliance"</t>
  </si>
  <si>
    <t>ТОО "Medical Servis"</t>
  </si>
  <si>
    <t>ТОО "Луч1"</t>
  </si>
  <si>
    <t>ИП ЭММИ ДЭНТА</t>
  </si>
  <si>
    <t>ТОО "Батыс Инвест"</t>
  </si>
  <si>
    <t xml:space="preserve">Председатель комиссии                                </t>
  </si>
  <si>
    <t>_____________</t>
  </si>
  <si>
    <t>C. Королькова</t>
  </si>
  <si>
    <t>Л. Уйткыбаева</t>
  </si>
  <si>
    <t>Д. Ешмухамбетова</t>
  </si>
  <si>
    <t>Ә. Ахметов</t>
  </si>
  <si>
    <t>Н. Рахимов</t>
  </si>
  <si>
    <t>Каирлова С.С.</t>
  </si>
  <si>
    <t>Г. Демекбаева</t>
  </si>
  <si>
    <t>Секретарь комиссии</t>
  </si>
  <si>
    <t>К. Аханова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</si>
</sst>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1" fillId="0" borderId="13" xfId="1" applyNumberFormat="1" applyFont="1" applyFill="1" applyBorder="1" applyAlignment="1">
      <alignment horizontal="center" vertical="center" wrapText="1"/>
    </xf>
    <xf numFmtId="4" fontId="1" fillId="0" borderId="14" xfId="1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center" vertical="center"/>
    </xf>
    <xf numFmtId="4" fontId="4" fillId="3" borderId="14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4" fillId="4" borderId="13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/>
    <xf numFmtId="0" fontId="4" fillId="0" borderId="0" xfId="0" applyFont="1" applyBorder="1" applyAlignment="1">
      <alignment horizontal="right" wrapText="1"/>
    </xf>
    <xf numFmtId="0" fontId="6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0" xfId="0" applyFont="1" applyBorder="1" applyAlignment="1">
      <alignment horizontal="right" wrapText="1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view="pageBreakPreview" zoomScale="80" zoomScaleNormal="100" zoomScaleSheetLayoutView="80" workbookViewId="0">
      <pane xSplit="8" ySplit="4" topLeftCell="L29" activePane="bottomRight" state="frozen"/>
      <selection pane="topRight" activeCell="I1" sqref="I1"/>
      <selection pane="bottomLeft" activeCell="A5" sqref="A5"/>
      <selection pane="bottomRight" activeCell="Q40" sqref="Q40"/>
    </sheetView>
  </sheetViews>
  <sheetFormatPr defaultRowHeight="12.75" x14ac:dyDescent="0.25"/>
  <cols>
    <col min="1" max="1" width="4.7109375" style="4" customWidth="1"/>
    <col min="2" max="2" width="25.5703125" style="4" customWidth="1"/>
    <col min="3" max="3" width="24.85546875" style="4" customWidth="1"/>
    <col min="4" max="4" width="36.28515625" style="4" customWidth="1"/>
    <col min="5" max="5" width="6.28515625" style="4" customWidth="1"/>
    <col min="6" max="6" width="6.85546875" style="4" customWidth="1"/>
    <col min="7" max="7" width="9.85546875" style="4" customWidth="1"/>
    <col min="8" max="8" width="15.42578125" style="4" customWidth="1"/>
    <col min="9" max="9" width="19.42578125" style="4" customWidth="1"/>
    <col min="10" max="10" width="16.140625" style="4" customWidth="1"/>
    <col min="11" max="11" width="16.7109375" style="4" customWidth="1"/>
    <col min="12" max="13" width="13.28515625" style="10" customWidth="1"/>
    <col min="14" max="14" width="12" style="10" customWidth="1"/>
    <col min="15" max="15" width="12.5703125" style="10" customWidth="1"/>
    <col min="16" max="16" width="12.42578125" style="10" customWidth="1"/>
    <col min="17" max="17" width="13.28515625" style="10" customWidth="1"/>
    <col min="18" max="18" width="12.28515625" style="10" customWidth="1"/>
    <col min="19" max="19" width="14.140625" style="10" customWidth="1"/>
    <col min="20" max="20" width="11.85546875" style="10" customWidth="1"/>
    <col min="21" max="21" width="12.28515625" style="10" customWidth="1"/>
    <col min="22" max="16384" width="9.140625" style="4"/>
  </cols>
  <sheetData>
    <row r="1" spans="1:21" x14ac:dyDescent="0.25">
      <c r="B1" s="39" t="s">
        <v>90</v>
      </c>
      <c r="C1" s="39"/>
      <c r="D1" s="39"/>
    </row>
    <row r="2" spans="1:21" ht="13.5" thickBot="1" x14ac:dyDescent="0.3"/>
    <row r="3" spans="1:21" x14ac:dyDescent="0.25">
      <c r="A3" s="49" t="s">
        <v>0</v>
      </c>
      <c r="B3" s="50" t="s">
        <v>1</v>
      </c>
      <c r="C3" s="40" t="s">
        <v>2</v>
      </c>
      <c r="D3" s="41"/>
      <c r="E3" s="51" t="s">
        <v>3</v>
      </c>
      <c r="F3" s="51" t="s">
        <v>4</v>
      </c>
      <c r="G3" s="46" t="s">
        <v>5</v>
      </c>
      <c r="H3" s="46" t="s">
        <v>6</v>
      </c>
      <c r="I3" s="47" t="s">
        <v>7</v>
      </c>
      <c r="J3" s="47" t="s">
        <v>8</v>
      </c>
      <c r="K3" s="48" t="s">
        <v>9</v>
      </c>
      <c r="L3" s="44" t="s">
        <v>93</v>
      </c>
      <c r="M3" s="45"/>
      <c r="N3" s="44" t="s">
        <v>94</v>
      </c>
      <c r="O3" s="45"/>
      <c r="P3" s="44" t="s">
        <v>95</v>
      </c>
      <c r="Q3" s="45"/>
      <c r="R3" s="44" t="s">
        <v>96</v>
      </c>
      <c r="S3" s="45"/>
      <c r="T3" s="44" t="s">
        <v>97</v>
      </c>
      <c r="U3" s="52"/>
    </row>
    <row r="4" spans="1:21" ht="63" customHeight="1" x14ac:dyDescent="0.25">
      <c r="A4" s="49"/>
      <c r="B4" s="50"/>
      <c r="C4" s="42"/>
      <c r="D4" s="43"/>
      <c r="E4" s="51"/>
      <c r="F4" s="51"/>
      <c r="G4" s="46"/>
      <c r="H4" s="46"/>
      <c r="I4" s="47"/>
      <c r="J4" s="47"/>
      <c r="K4" s="48"/>
      <c r="L4" s="12" t="s">
        <v>91</v>
      </c>
      <c r="M4" s="17" t="s">
        <v>92</v>
      </c>
      <c r="N4" s="12" t="s">
        <v>91</v>
      </c>
      <c r="O4" s="17" t="s">
        <v>92</v>
      </c>
      <c r="P4" s="12" t="s">
        <v>91</v>
      </c>
      <c r="Q4" s="17" t="s">
        <v>92</v>
      </c>
      <c r="R4" s="12" t="s">
        <v>91</v>
      </c>
      <c r="S4" s="17" t="s">
        <v>92</v>
      </c>
      <c r="T4" s="12" t="s">
        <v>91</v>
      </c>
      <c r="U4" s="13" t="s">
        <v>92</v>
      </c>
    </row>
    <row r="5" spans="1:21" ht="25.5" x14ac:dyDescent="0.25">
      <c r="A5" s="5">
        <v>1</v>
      </c>
      <c r="B5" s="1" t="s">
        <v>10</v>
      </c>
      <c r="C5" s="1" t="s">
        <v>10</v>
      </c>
      <c r="D5" s="2" t="s">
        <v>11</v>
      </c>
      <c r="E5" s="6" t="s">
        <v>12</v>
      </c>
      <c r="F5" s="1">
        <v>30</v>
      </c>
      <c r="G5" s="7">
        <v>3360</v>
      </c>
      <c r="H5" s="8">
        <f>F5*G5</f>
        <v>100800</v>
      </c>
      <c r="I5" s="53" t="s">
        <v>13</v>
      </c>
      <c r="J5" s="53" t="s">
        <v>14</v>
      </c>
      <c r="K5" s="56" t="s">
        <v>15</v>
      </c>
      <c r="L5" s="14">
        <v>2900</v>
      </c>
      <c r="M5" s="18">
        <f>F5*L5</f>
        <v>87000</v>
      </c>
      <c r="N5" s="14">
        <v>3100</v>
      </c>
      <c r="O5" s="18">
        <f>F5*N5</f>
        <v>93000</v>
      </c>
      <c r="P5" s="14"/>
      <c r="Q5" s="18"/>
      <c r="R5" s="14"/>
      <c r="S5" s="18"/>
      <c r="T5" s="20">
        <v>2670</v>
      </c>
      <c r="U5" s="21">
        <f>F5*T5</f>
        <v>80100</v>
      </c>
    </row>
    <row r="6" spans="1:21" ht="25.5" x14ac:dyDescent="0.25">
      <c r="A6" s="5">
        <v>2</v>
      </c>
      <c r="B6" s="1" t="s">
        <v>16</v>
      </c>
      <c r="C6" s="1" t="s">
        <v>16</v>
      </c>
      <c r="D6" s="2" t="s">
        <v>17</v>
      </c>
      <c r="E6" s="6" t="s">
        <v>18</v>
      </c>
      <c r="F6" s="1">
        <v>30</v>
      </c>
      <c r="G6" s="7">
        <v>3360</v>
      </c>
      <c r="H6" s="8">
        <f>F6*G6</f>
        <v>100800</v>
      </c>
      <c r="I6" s="54"/>
      <c r="J6" s="54"/>
      <c r="K6" s="57"/>
      <c r="L6" s="14">
        <v>2900</v>
      </c>
      <c r="M6" s="18">
        <f t="shared" ref="M6:M10" si="0">F6*L6</f>
        <v>87000</v>
      </c>
      <c r="N6" s="14">
        <v>3100</v>
      </c>
      <c r="O6" s="18">
        <f t="shared" ref="O6:O36" si="1">F6*N6</f>
        <v>93000</v>
      </c>
      <c r="P6" s="20">
        <v>2250</v>
      </c>
      <c r="Q6" s="22">
        <f>F6*P6</f>
        <v>67500</v>
      </c>
      <c r="R6" s="14"/>
      <c r="S6" s="18"/>
      <c r="T6" s="14">
        <v>2670</v>
      </c>
      <c r="U6" s="15">
        <f t="shared" ref="U6:U38" si="2">F6*T6</f>
        <v>80100</v>
      </c>
    </row>
    <row r="7" spans="1:21" ht="25.5" x14ac:dyDescent="0.25">
      <c r="A7" s="5">
        <v>3</v>
      </c>
      <c r="B7" s="1" t="s">
        <v>19</v>
      </c>
      <c r="C7" s="1" t="s">
        <v>19</v>
      </c>
      <c r="D7" s="2" t="s">
        <v>20</v>
      </c>
      <c r="E7" s="6" t="s">
        <v>12</v>
      </c>
      <c r="F7" s="1">
        <v>10</v>
      </c>
      <c r="G7" s="7">
        <v>3820</v>
      </c>
      <c r="H7" s="8">
        <f t="shared" ref="H7:H39" si="3">G7*F7</f>
        <v>38200</v>
      </c>
      <c r="I7" s="54"/>
      <c r="J7" s="54"/>
      <c r="K7" s="57"/>
      <c r="L7" s="14"/>
      <c r="M7" s="18"/>
      <c r="N7" s="14"/>
      <c r="O7" s="18"/>
      <c r="P7" s="20">
        <v>1350</v>
      </c>
      <c r="Q7" s="22">
        <f>F7*P7</f>
        <v>13500</v>
      </c>
      <c r="R7" s="14">
        <v>3200</v>
      </c>
      <c r="S7" s="18">
        <f t="shared" ref="S7:S13" si="4">F7*R7</f>
        <v>32000</v>
      </c>
      <c r="T7" s="14"/>
      <c r="U7" s="15"/>
    </row>
    <row r="8" spans="1:21" x14ac:dyDescent="0.25">
      <c r="A8" s="5">
        <v>4</v>
      </c>
      <c r="B8" s="1" t="s">
        <v>21</v>
      </c>
      <c r="C8" s="1" t="s">
        <v>21</v>
      </c>
      <c r="D8" s="2" t="s">
        <v>22</v>
      </c>
      <c r="E8" s="6" t="s">
        <v>12</v>
      </c>
      <c r="F8" s="1">
        <v>10</v>
      </c>
      <c r="G8" s="7">
        <v>4200</v>
      </c>
      <c r="H8" s="8">
        <f t="shared" si="3"/>
        <v>42000</v>
      </c>
      <c r="I8" s="54"/>
      <c r="J8" s="54"/>
      <c r="K8" s="57"/>
      <c r="L8" s="14"/>
      <c r="M8" s="18"/>
      <c r="N8" s="14"/>
      <c r="O8" s="18"/>
      <c r="P8" s="20">
        <v>1635</v>
      </c>
      <c r="Q8" s="22">
        <f t="shared" ref="Q8:Q39" si="5">F8*P8</f>
        <v>16350</v>
      </c>
      <c r="R8" s="14">
        <v>3500</v>
      </c>
      <c r="S8" s="18">
        <f t="shared" si="4"/>
        <v>35000</v>
      </c>
      <c r="T8" s="14"/>
      <c r="U8" s="15"/>
    </row>
    <row r="9" spans="1:21" ht="25.5" x14ac:dyDescent="0.25">
      <c r="A9" s="5">
        <v>5</v>
      </c>
      <c r="B9" s="1" t="s">
        <v>23</v>
      </c>
      <c r="C9" s="1" t="s">
        <v>23</v>
      </c>
      <c r="D9" s="2" t="s">
        <v>24</v>
      </c>
      <c r="E9" s="6" t="s">
        <v>18</v>
      </c>
      <c r="F9" s="1">
        <v>10</v>
      </c>
      <c r="G9" s="7">
        <v>4200</v>
      </c>
      <c r="H9" s="8">
        <f>F9*G9</f>
        <v>42000</v>
      </c>
      <c r="I9" s="54"/>
      <c r="J9" s="54"/>
      <c r="K9" s="57"/>
      <c r="L9" s="14"/>
      <c r="M9" s="18"/>
      <c r="N9" s="14"/>
      <c r="O9" s="18"/>
      <c r="P9" s="20">
        <v>860</v>
      </c>
      <c r="Q9" s="22">
        <f t="shared" si="5"/>
        <v>8600</v>
      </c>
      <c r="R9" s="14">
        <v>3500</v>
      </c>
      <c r="S9" s="18">
        <f t="shared" si="4"/>
        <v>35000</v>
      </c>
      <c r="T9" s="14"/>
      <c r="U9" s="15"/>
    </row>
    <row r="10" spans="1:21" ht="25.5" x14ac:dyDescent="0.25">
      <c r="A10" s="5">
        <v>6</v>
      </c>
      <c r="B10" s="1" t="s">
        <v>25</v>
      </c>
      <c r="C10" s="1" t="s">
        <v>25</v>
      </c>
      <c r="D10" s="2" t="s">
        <v>26</v>
      </c>
      <c r="E10" s="6" t="s">
        <v>27</v>
      </c>
      <c r="F10" s="1">
        <v>70</v>
      </c>
      <c r="G10" s="7">
        <v>32520</v>
      </c>
      <c r="H10" s="8">
        <f>F10*G10</f>
        <v>2276400</v>
      </c>
      <c r="I10" s="54"/>
      <c r="J10" s="54"/>
      <c r="K10" s="57"/>
      <c r="L10" s="14">
        <v>28000</v>
      </c>
      <c r="M10" s="18">
        <f t="shared" si="0"/>
        <v>1960000</v>
      </c>
      <c r="N10" s="20">
        <v>24192</v>
      </c>
      <c r="O10" s="22">
        <f t="shared" si="1"/>
        <v>1693440</v>
      </c>
      <c r="P10" s="14"/>
      <c r="Q10" s="18"/>
      <c r="R10" s="14">
        <v>25500</v>
      </c>
      <c r="S10" s="18">
        <f t="shared" si="4"/>
        <v>1785000</v>
      </c>
      <c r="T10" s="14">
        <v>26000</v>
      </c>
      <c r="U10" s="15">
        <f t="shared" si="2"/>
        <v>1820000</v>
      </c>
    </row>
    <row r="11" spans="1:21" x14ac:dyDescent="0.25">
      <c r="A11" s="5">
        <v>7</v>
      </c>
      <c r="B11" s="1" t="s">
        <v>28</v>
      </c>
      <c r="C11" s="1" t="s">
        <v>29</v>
      </c>
      <c r="D11" s="2" t="s">
        <v>30</v>
      </c>
      <c r="E11" s="9" t="s">
        <v>12</v>
      </c>
      <c r="F11" s="1">
        <v>15</v>
      </c>
      <c r="G11" s="8">
        <v>2930</v>
      </c>
      <c r="H11" s="8">
        <f t="shared" si="3"/>
        <v>43950</v>
      </c>
      <c r="I11" s="54"/>
      <c r="J11" s="54"/>
      <c r="K11" s="57"/>
      <c r="L11" s="14"/>
      <c r="M11" s="18"/>
      <c r="N11" s="14">
        <v>2640</v>
      </c>
      <c r="O11" s="18">
        <f t="shared" si="1"/>
        <v>39600</v>
      </c>
      <c r="P11" s="14"/>
      <c r="Q11" s="18"/>
      <c r="R11" s="14">
        <v>2600</v>
      </c>
      <c r="S11" s="18">
        <f t="shared" si="4"/>
        <v>39000</v>
      </c>
      <c r="T11" s="20">
        <v>2088</v>
      </c>
      <c r="U11" s="21">
        <f t="shared" si="2"/>
        <v>31320</v>
      </c>
    </row>
    <row r="12" spans="1:21" ht="25.5" x14ac:dyDescent="0.25">
      <c r="A12" s="5">
        <v>8</v>
      </c>
      <c r="B12" s="1" t="s">
        <v>31</v>
      </c>
      <c r="C12" s="1" t="s">
        <v>31</v>
      </c>
      <c r="D12" s="2" t="s">
        <v>32</v>
      </c>
      <c r="E12" s="6" t="s">
        <v>18</v>
      </c>
      <c r="F12" s="1">
        <v>15</v>
      </c>
      <c r="G12" s="7">
        <v>4875</v>
      </c>
      <c r="H12" s="8">
        <f t="shared" si="3"/>
        <v>73125</v>
      </c>
      <c r="I12" s="54"/>
      <c r="J12" s="54"/>
      <c r="K12" s="57"/>
      <c r="L12" s="14">
        <v>3885</v>
      </c>
      <c r="M12" s="18">
        <f>F12*L12</f>
        <v>58275</v>
      </c>
      <c r="N12" s="14">
        <v>3889</v>
      </c>
      <c r="O12" s="18">
        <f t="shared" si="1"/>
        <v>58335</v>
      </c>
      <c r="P12" s="20">
        <v>2880</v>
      </c>
      <c r="Q12" s="22">
        <f t="shared" si="5"/>
        <v>43200</v>
      </c>
      <c r="R12" s="14">
        <v>4000</v>
      </c>
      <c r="S12" s="18">
        <f t="shared" si="4"/>
        <v>60000</v>
      </c>
      <c r="T12" s="14">
        <v>3480</v>
      </c>
      <c r="U12" s="15">
        <f t="shared" si="2"/>
        <v>52200</v>
      </c>
    </row>
    <row r="13" spans="1:21" ht="25.5" x14ac:dyDescent="0.25">
      <c r="A13" s="5">
        <v>9</v>
      </c>
      <c r="B13" s="1" t="s">
        <v>33</v>
      </c>
      <c r="C13" s="1" t="s">
        <v>34</v>
      </c>
      <c r="D13" s="2" t="s">
        <v>35</v>
      </c>
      <c r="E13" s="6" t="s">
        <v>12</v>
      </c>
      <c r="F13" s="1">
        <v>10</v>
      </c>
      <c r="G13" s="7">
        <v>31200</v>
      </c>
      <c r="H13" s="8">
        <f t="shared" si="3"/>
        <v>312000</v>
      </c>
      <c r="I13" s="54"/>
      <c r="J13" s="54"/>
      <c r="K13" s="57"/>
      <c r="L13" s="14">
        <v>30255</v>
      </c>
      <c r="M13" s="18">
        <f t="shared" ref="M13:M37" si="6">F13*L13</f>
        <v>302550</v>
      </c>
      <c r="N13" s="14">
        <v>28000</v>
      </c>
      <c r="O13" s="18">
        <f t="shared" si="1"/>
        <v>280000</v>
      </c>
      <c r="P13" s="14">
        <v>28175</v>
      </c>
      <c r="Q13" s="18">
        <f t="shared" si="5"/>
        <v>281750</v>
      </c>
      <c r="R13" s="20">
        <v>23000</v>
      </c>
      <c r="S13" s="22">
        <f t="shared" si="4"/>
        <v>230000</v>
      </c>
      <c r="T13" s="14">
        <v>27840</v>
      </c>
      <c r="U13" s="15">
        <f t="shared" si="2"/>
        <v>278400</v>
      </c>
    </row>
    <row r="14" spans="1:21" ht="25.5" x14ac:dyDescent="0.25">
      <c r="A14" s="5">
        <v>10</v>
      </c>
      <c r="B14" s="1" t="s">
        <v>36</v>
      </c>
      <c r="C14" s="1" t="s">
        <v>36</v>
      </c>
      <c r="D14" s="2" t="s">
        <v>35</v>
      </c>
      <c r="E14" s="6" t="s">
        <v>12</v>
      </c>
      <c r="F14" s="1">
        <v>40</v>
      </c>
      <c r="G14" s="7">
        <v>2200</v>
      </c>
      <c r="H14" s="8">
        <f t="shared" si="3"/>
        <v>88000</v>
      </c>
      <c r="I14" s="54"/>
      <c r="J14" s="54"/>
      <c r="K14" s="57"/>
      <c r="L14" s="14"/>
      <c r="M14" s="18"/>
      <c r="N14" s="14"/>
      <c r="O14" s="18"/>
      <c r="P14" s="20">
        <v>2190</v>
      </c>
      <c r="Q14" s="22">
        <f t="shared" si="5"/>
        <v>87600</v>
      </c>
      <c r="R14" s="14"/>
      <c r="S14" s="18"/>
      <c r="T14" s="14"/>
      <c r="U14" s="15"/>
    </row>
    <row r="15" spans="1:21" ht="25.5" x14ac:dyDescent="0.25">
      <c r="A15" s="5">
        <v>11</v>
      </c>
      <c r="B15" s="1" t="s">
        <v>37</v>
      </c>
      <c r="C15" s="1" t="s">
        <v>37</v>
      </c>
      <c r="D15" s="2" t="s">
        <v>38</v>
      </c>
      <c r="E15" s="6" t="s">
        <v>12</v>
      </c>
      <c r="F15" s="1">
        <v>5</v>
      </c>
      <c r="G15" s="7">
        <v>2200</v>
      </c>
      <c r="H15" s="8">
        <f t="shared" si="3"/>
        <v>11000</v>
      </c>
      <c r="I15" s="54"/>
      <c r="J15" s="54"/>
      <c r="K15" s="57"/>
      <c r="L15" s="14"/>
      <c r="M15" s="18"/>
      <c r="N15" s="14">
        <v>1650</v>
      </c>
      <c r="O15" s="18">
        <f t="shared" si="1"/>
        <v>8250</v>
      </c>
      <c r="P15" s="20">
        <v>950</v>
      </c>
      <c r="Q15" s="22">
        <f t="shared" si="5"/>
        <v>4750</v>
      </c>
      <c r="R15" s="14"/>
      <c r="S15" s="18"/>
      <c r="T15" s="14"/>
      <c r="U15" s="15"/>
    </row>
    <row r="16" spans="1:21" ht="25.5" x14ac:dyDescent="0.25">
      <c r="A16" s="5">
        <v>12</v>
      </c>
      <c r="B16" s="1" t="s">
        <v>39</v>
      </c>
      <c r="C16" s="1" t="s">
        <v>39</v>
      </c>
      <c r="D16" s="2" t="s">
        <v>40</v>
      </c>
      <c r="E16" s="6" t="s">
        <v>12</v>
      </c>
      <c r="F16" s="1">
        <v>10</v>
      </c>
      <c r="G16" s="7">
        <v>47750</v>
      </c>
      <c r="H16" s="8">
        <f t="shared" si="3"/>
        <v>477500</v>
      </c>
      <c r="I16" s="54"/>
      <c r="J16" s="54"/>
      <c r="K16" s="57"/>
      <c r="L16" s="14">
        <v>38255</v>
      </c>
      <c r="M16" s="18">
        <f t="shared" si="6"/>
        <v>382550</v>
      </c>
      <c r="N16" s="14">
        <v>39100</v>
      </c>
      <c r="O16" s="18">
        <f t="shared" si="1"/>
        <v>391000</v>
      </c>
      <c r="P16" s="14">
        <v>39880</v>
      </c>
      <c r="Q16" s="18">
        <f t="shared" si="5"/>
        <v>398800</v>
      </c>
      <c r="R16" s="14">
        <v>36000</v>
      </c>
      <c r="S16" s="18">
        <f>F16*R16</f>
        <v>360000</v>
      </c>
      <c r="T16" s="20">
        <v>34800</v>
      </c>
      <c r="U16" s="21">
        <f t="shared" si="2"/>
        <v>348000</v>
      </c>
    </row>
    <row r="17" spans="1:21" x14ac:dyDescent="0.25">
      <c r="A17" s="5">
        <v>13</v>
      </c>
      <c r="B17" s="1" t="s">
        <v>41</v>
      </c>
      <c r="C17" s="1" t="s">
        <v>41</v>
      </c>
      <c r="D17" s="2" t="s">
        <v>42</v>
      </c>
      <c r="E17" s="6" t="s">
        <v>43</v>
      </c>
      <c r="F17" s="1">
        <v>20</v>
      </c>
      <c r="G17" s="7">
        <v>15625</v>
      </c>
      <c r="H17" s="8">
        <f t="shared" si="3"/>
        <v>312500</v>
      </c>
      <c r="I17" s="54"/>
      <c r="J17" s="54"/>
      <c r="K17" s="57"/>
      <c r="L17" s="20">
        <v>15625</v>
      </c>
      <c r="M17" s="22">
        <f t="shared" si="6"/>
        <v>312500</v>
      </c>
      <c r="N17" s="14"/>
      <c r="O17" s="18"/>
      <c r="P17" s="14"/>
      <c r="Q17" s="18"/>
      <c r="R17" s="14"/>
      <c r="S17" s="18"/>
      <c r="T17" s="14"/>
      <c r="U17" s="15"/>
    </row>
    <row r="18" spans="1:21" x14ac:dyDescent="0.25">
      <c r="A18" s="5">
        <v>14</v>
      </c>
      <c r="B18" s="1" t="s">
        <v>44</v>
      </c>
      <c r="C18" s="1" t="s">
        <v>44</v>
      </c>
      <c r="D18" s="2" t="s">
        <v>42</v>
      </c>
      <c r="E18" s="6" t="s">
        <v>43</v>
      </c>
      <c r="F18" s="1">
        <v>50</v>
      </c>
      <c r="G18" s="7">
        <v>29500</v>
      </c>
      <c r="H18" s="8">
        <f t="shared" si="3"/>
        <v>1475000</v>
      </c>
      <c r="I18" s="54"/>
      <c r="J18" s="54"/>
      <c r="K18" s="57"/>
      <c r="L18" s="20">
        <v>29000</v>
      </c>
      <c r="M18" s="22">
        <f t="shared" si="6"/>
        <v>1450000</v>
      </c>
      <c r="N18" s="14"/>
      <c r="O18" s="18"/>
      <c r="P18" s="14"/>
      <c r="Q18" s="18"/>
      <c r="R18" s="14"/>
      <c r="S18" s="18"/>
      <c r="T18" s="14"/>
      <c r="U18" s="15"/>
    </row>
    <row r="19" spans="1:21" x14ac:dyDescent="0.25">
      <c r="A19" s="5">
        <v>15</v>
      </c>
      <c r="B19" s="1" t="s">
        <v>45</v>
      </c>
      <c r="C19" s="1" t="s">
        <v>45</v>
      </c>
      <c r="D19" s="2" t="s">
        <v>46</v>
      </c>
      <c r="E19" s="6" t="s">
        <v>12</v>
      </c>
      <c r="F19" s="1">
        <v>20</v>
      </c>
      <c r="G19" s="7">
        <v>20500</v>
      </c>
      <c r="H19" s="8">
        <f t="shared" si="3"/>
        <v>410000</v>
      </c>
      <c r="I19" s="54"/>
      <c r="J19" s="54"/>
      <c r="K19" s="57"/>
      <c r="L19" s="14">
        <v>16800</v>
      </c>
      <c r="M19" s="18">
        <f t="shared" si="6"/>
        <v>336000</v>
      </c>
      <c r="N19" s="14"/>
      <c r="O19" s="18"/>
      <c r="P19" s="20">
        <v>14250</v>
      </c>
      <c r="Q19" s="22">
        <f t="shared" si="5"/>
        <v>285000</v>
      </c>
      <c r="R19" s="14"/>
      <c r="S19" s="18"/>
      <c r="T19" s="14"/>
      <c r="U19" s="15"/>
    </row>
    <row r="20" spans="1:21" x14ac:dyDescent="0.25">
      <c r="A20" s="5">
        <v>16</v>
      </c>
      <c r="B20" s="1" t="s">
        <v>47</v>
      </c>
      <c r="C20" s="1" t="s">
        <v>47</v>
      </c>
      <c r="D20" s="2" t="s">
        <v>48</v>
      </c>
      <c r="E20" s="6" t="s">
        <v>12</v>
      </c>
      <c r="F20" s="1">
        <v>400</v>
      </c>
      <c r="G20" s="7">
        <v>385</v>
      </c>
      <c r="H20" s="8">
        <f t="shared" si="3"/>
        <v>154000</v>
      </c>
      <c r="I20" s="54"/>
      <c r="J20" s="54"/>
      <c r="K20" s="57"/>
      <c r="L20" s="14">
        <v>315</v>
      </c>
      <c r="M20" s="18">
        <f t="shared" si="6"/>
        <v>126000</v>
      </c>
      <c r="N20" s="14"/>
      <c r="O20" s="18"/>
      <c r="P20" s="14"/>
      <c r="Q20" s="18"/>
      <c r="R20" s="14">
        <v>385</v>
      </c>
      <c r="S20" s="18">
        <f>F20*R20</f>
        <v>154000</v>
      </c>
      <c r="T20" s="20">
        <v>255.2</v>
      </c>
      <c r="U20" s="21">
        <f t="shared" si="2"/>
        <v>102080</v>
      </c>
    </row>
    <row r="21" spans="1:21" ht="25.5" x14ac:dyDescent="0.25">
      <c r="A21" s="5">
        <v>17</v>
      </c>
      <c r="B21" s="1" t="s">
        <v>49</v>
      </c>
      <c r="C21" s="1" t="s">
        <v>49</v>
      </c>
      <c r="D21" s="2" t="s">
        <v>50</v>
      </c>
      <c r="E21" s="6" t="s">
        <v>12</v>
      </c>
      <c r="F21" s="1">
        <v>300</v>
      </c>
      <c r="G21" s="7">
        <v>1050</v>
      </c>
      <c r="H21" s="8">
        <f t="shared" si="3"/>
        <v>315000</v>
      </c>
      <c r="I21" s="54"/>
      <c r="J21" s="54"/>
      <c r="K21" s="57"/>
      <c r="L21" s="14">
        <v>795</v>
      </c>
      <c r="M21" s="18">
        <f t="shared" si="6"/>
        <v>238500</v>
      </c>
      <c r="N21" s="14"/>
      <c r="O21" s="18"/>
      <c r="P21" s="14"/>
      <c r="Q21" s="18"/>
      <c r="R21" s="14">
        <v>750</v>
      </c>
      <c r="S21" s="18">
        <f>F21*R21</f>
        <v>225000</v>
      </c>
      <c r="T21" s="20">
        <v>696</v>
      </c>
      <c r="U21" s="21">
        <f t="shared" si="2"/>
        <v>208800</v>
      </c>
    </row>
    <row r="22" spans="1:21" x14ac:dyDescent="0.25">
      <c r="A22" s="5">
        <v>18</v>
      </c>
      <c r="B22" s="1" t="s">
        <v>51</v>
      </c>
      <c r="C22" s="1" t="s">
        <v>51</v>
      </c>
      <c r="D22" s="2" t="s">
        <v>52</v>
      </c>
      <c r="E22" s="6" t="s">
        <v>12</v>
      </c>
      <c r="F22" s="1">
        <v>25</v>
      </c>
      <c r="G22" s="7">
        <v>34375</v>
      </c>
      <c r="H22" s="8">
        <f t="shared" si="3"/>
        <v>859375</v>
      </c>
      <c r="I22" s="54"/>
      <c r="J22" s="54"/>
      <c r="K22" s="57"/>
      <c r="L22" s="14">
        <v>30815</v>
      </c>
      <c r="M22" s="18">
        <f t="shared" si="6"/>
        <v>770375</v>
      </c>
      <c r="N22" s="20">
        <v>28000</v>
      </c>
      <c r="O22" s="22">
        <f t="shared" si="1"/>
        <v>700000</v>
      </c>
      <c r="P22" s="14"/>
      <c r="Q22" s="18"/>
      <c r="R22" s="14">
        <v>30000</v>
      </c>
      <c r="S22" s="18">
        <f>F22*R22</f>
        <v>750000</v>
      </c>
      <c r="T22" s="14"/>
      <c r="U22" s="15"/>
    </row>
    <row r="23" spans="1:21" x14ac:dyDescent="0.25">
      <c r="A23" s="5">
        <v>19</v>
      </c>
      <c r="B23" s="1" t="s">
        <v>53</v>
      </c>
      <c r="C23" s="1" t="s">
        <v>53</v>
      </c>
      <c r="D23" s="2" t="s">
        <v>54</v>
      </c>
      <c r="E23" s="6" t="s">
        <v>12</v>
      </c>
      <c r="F23" s="1">
        <v>100</v>
      </c>
      <c r="G23" s="7">
        <v>2112.5</v>
      </c>
      <c r="H23" s="8">
        <f t="shared" si="3"/>
        <v>211250</v>
      </c>
      <c r="I23" s="54"/>
      <c r="J23" s="54"/>
      <c r="K23" s="57"/>
      <c r="L23" s="14">
        <v>1900</v>
      </c>
      <c r="M23" s="18">
        <f t="shared" si="6"/>
        <v>190000</v>
      </c>
      <c r="N23" s="14">
        <v>1250</v>
      </c>
      <c r="O23" s="18">
        <f t="shared" si="1"/>
        <v>125000</v>
      </c>
      <c r="P23" s="20">
        <v>850</v>
      </c>
      <c r="Q23" s="22">
        <f t="shared" si="5"/>
        <v>85000</v>
      </c>
      <c r="R23" s="14"/>
      <c r="S23" s="18"/>
      <c r="T23" s="14">
        <v>1276</v>
      </c>
      <c r="U23" s="15">
        <f t="shared" si="2"/>
        <v>127600</v>
      </c>
    </row>
    <row r="24" spans="1:21" x14ac:dyDescent="0.25">
      <c r="A24" s="5">
        <v>20</v>
      </c>
      <c r="B24" s="1" t="s">
        <v>55</v>
      </c>
      <c r="C24" s="1" t="s">
        <v>55</v>
      </c>
      <c r="D24" s="2" t="s">
        <v>56</v>
      </c>
      <c r="E24" s="6" t="s">
        <v>12</v>
      </c>
      <c r="F24" s="1">
        <v>50</v>
      </c>
      <c r="G24" s="7">
        <v>2197</v>
      </c>
      <c r="H24" s="8">
        <f t="shared" si="3"/>
        <v>109850</v>
      </c>
      <c r="I24" s="54"/>
      <c r="J24" s="54"/>
      <c r="K24" s="57"/>
      <c r="L24" s="14">
        <v>1900</v>
      </c>
      <c r="M24" s="18">
        <f t="shared" si="6"/>
        <v>95000</v>
      </c>
      <c r="N24" s="14">
        <v>1725</v>
      </c>
      <c r="O24" s="18">
        <f t="shared" si="1"/>
        <v>86250</v>
      </c>
      <c r="P24" s="14">
        <v>2100</v>
      </c>
      <c r="Q24" s="18">
        <f t="shared" si="5"/>
        <v>105000</v>
      </c>
      <c r="R24" s="14"/>
      <c r="S24" s="18"/>
      <c r="T24" s="20">
        <v>1566</v>
      </c>
      <c r="U24" s="21">
        <f t="shared" si="2"/>
        <v>78300</v>
      </c>
    </row>
    <row r="25" spans="1:21" ht="25.5" x14ac:dyDescent="0.25">
      <c r="A25" s="5">
        <v>21</v>
      </c>
      <c r="B25" s="1" t="s">
        <v>57</v>
      </c>
      <c r="C25" s="1" t="s">
        <v>57</v>
      </c>
      <c r="D25" s="2" t="s">
        <v>58</v>
      </c>
      <c r="E25" s="6" t="s">
        <v>12</v>
      </c>
      <c r="F25" s="1">
        <v>5</v>
      </c>
      <c r="G25" s="7">
        <v>2500</v>
      </c>
      <c r="H25" s="8">
        <f t="shared" si="3"/>
        <v>12500</v>
      </c>
      <c r="I25" s="54"/>
      <c r="J25" s="54"/>
      <c r="K25" s="57"/>
      <c r="L25" s="14"/>
      <c r="M25" s="18"/>
      <c r="N25" s="14"/>
      <c r="O25" s="18"/>
      <c r="P25" s="20">
        <v>2150</v>
      </c>
      <c r="Q25" s="22">
        <f t="shared" si="5"/>
        <v>10750</v>
      </c>
      <c r="R25" s="14"/>
      <c r="S25" s="18"/>
      <c r="T25" s="14"/>
      <c r="U25" s="15"/>
    </row>
    <row r="26" spans="1:21" x14ac:dyDescent="0.25">
      <c r="A26" s="5">
        <v>22</v>
      </c>
      <c r="B26" s="1" t="s">
        <v>59</v>
      </c>
      <c r="C26" s="1" t="s">
        <v>59</v>
      </c>
      <c r="D26" s="2" t="s">
        <v>60</v>
      </c>
      <c r="E26" s="6" t="s">
        <v>12</v>
      </c>
      <c r="F26" s="1">
        <v>2</v>
      </c>
      <c r="G26" s="7">
        <v>3250</v>
      </c>
      <c r="H26" s="8">
        <f t="shared" si="3"/>
        <v>6500</v>
      </c>
      <c r="I26" s="54"/>
      <c r="J26" s="54"/>
      <c r="K26" s="57"/>
      <c r="L26" s="14"/>
      <c r="M26" s="18"/>
      <c r="N26" s="14"/>
      <c r="O26" s="18"/>
      <c r="P26" s="14"/>
      <c r="Q26" s="18"/>
      <c r="R26" s="14"/>
      <c r="S26" s="18"/>
      <c r="T26" s="14"/>
      <c r="U26" s="15"/>
    </row>
    <row r="27" spans="1:21" x14ac:dyDescent="0.25">
      <c r="A27" s="5">
        <v>23</v>
      </c>
      <c r="B27" s="1" t="s">
        <v>61</v>
      </c>
      <c r="C27" s="1" t="s">
        <v>61</v>
      </c>
      <c r="D27" s="2" t="s">
        <v>62</v>
      </c>
      <c r="E27" s="6" t="s">
        <v>63</v>
      </c>
      <c r="F27" s="1">
        <v>4</v>
      </c>
      <c r="G27" s="7">
        <v>34125</v>
      </c>
      <c r="H27" s="8">
        <f t="shared" si="3"/>
        <v>136500</v>
      </c>
      <c r="I27" s="54"/>
      <c r="J27" s="54"/>
      <c r="K27" s="57"/>
      <c r="L27" s="14">
        <v>28100</v>
      </c>
      <c r="M27" s="18">
        <f t="shared" si="6"/>
        <v>112400</v>
      </c>
      <c r="N27" s="14">
        <v>19560</v>
      </c>
      <c r="O27" s="18">
        <f t="shared" si="1"/>
        <v>78240</v>
      </c>
      <c r="P27" s="20">
        <v>16700</v>
      </c>
      <c r="Q27" s="22">
        <f t="shared" si="5"/>
        <v>66800</v>
      </c>
      <c r="R27" s="14">
        <v>30000</v>
      </c>
      <c r="S27" s="18">
        <f t="shared" ref="S27:S39" si="7">F27*R27</f>
        <v>120000</v>
      </c>
      <c r="T27" s="14">
        <v>24500</v>
      </c>
      <c r="U27" s="15">
        <f t="shared" si="2"/>
        <v>98000</v>
      </c>
    </row>
    <row r="28" spans="1:21" ht="25.5" x14ac:dyDescent="0.25">
      <c r="A28" s="5">
        <v>24</v>
      </c>
      <c r="B28" s="1" t="s">
        <v>64</v>
      </c>
      <c r="C28" s="1" t="s">
        <v>64</v>
      </c>
      <c r="D28" s="2" t="s">
        <v>65</v>
      </c>
      <c r="E28" s="6" t="s">
        <v>66</v>
      </c>
      <c r="F28" s="1">
        <v>6</v>
      </c>
      <c r="G28" s="7">
        <v>7812</v>
      </c>
      <c r="H28" s="8">
        <f t="shared" si="3"/>
        <v>46872</v>
      </c>
      <c r="I28" s="54"/>
      <c r="J28" s="54"/>
      <c r="K28" s="57"/>
      <c r="L28" s="14">
        <v>6500</v>
      </c>
      <c r="M28" s="18">
        <f t="shared" si="6"/>
        <v>39000</v>
      </c>
      <c r="N28" s="14">
        <v>5955</v>
      </c>
      <c r="O28" s="18">
        <f t="shared" si="1"/>
        <v>35730</v>
      </c>
      <c r="P28" s="14"/>
      <c r="Q28" s="18"/>
      <c r="R28" s="14">
        <v>7500</v>
      </c>
      <c r="S28" s="18">
        <f t="shared" si="7"/>
        <v>45000</v>
      </c>
      <c r="T28" s="20">
        <v>5800</v>
      </c>
      <c r="U28" s="21">
        <f t="shared" si="2"/>
        <v>34800</v>
      </c>
    </row>
    <row r="29" spans="1:21" x14ac:dyDescent="0.25">
      <c r="A29" s="5">
        <v>25</v>
      </c>
      <c r="B29" s="1" t="s">
        <v>67</v>
      </c>
      <c r="C29" s="1" t="s">
        <v>68</v>
      </c>
      <c r="D29" s="2" t="s">
        <v>69</v>
      </c>
      <c r="E29" s="6" t="s">
        <v>43</v>
      </c>
      <c r="F29" s="1">
        <v>15</v>
      </c>
      <c r="G29" s="7">
        <v>15000</v>
      </c>
      <c r="H29" s="8">
        <f t="shared" si="3"/>
        <v>225000</v>
      </c>
      <c r="I29" s="54"/>
      <c r="J29" s="54"/>
      <c r="K29" s="57"/>
      <c r="L29" s="14">
        <v>15000</v>
      </c>
      <c r="M29" s="18">
        <f t="shared" si="6"/>
        <v>225000</v>
      </c>
      <c r="N29" s="23">
        <v>1440</v>
      </c>
      <c r="O29" s="24">
        <f t="shared" si="1"/>
        <v>21600</v>
      </c>
      <c r="P29" s="14"/>
      <c r="Q29" s="18"/>
      <c r="R29" s="20">
        <v>10000</v>
      </c>
      <c r="S29" s="22">
        <f t="shared" si="7"/>
        <v>150000</v>
      </c>
      <c r="T29" s="14"/>
      <c r="U29" s="15"/>
    </row>
    <row r="30" spans="1:21" ht="25.5" x14ac:dyDescent="0.25">
      <c r="A30" s="5">
        <v>26</v>
      </c>
      <c r="B30" s="1" t="s">
        <v>70</v>
      </c>
      <c r="C30" s="1" t="s">
        <v>70</v>
      </c>
      <c r="D30" s="2" t="s">
        <v>71</v>
      </c>
      <c r="E30" s="6" t="s">
        <v>18</v>
      </c>
      <c r="F30" s="1">
        <v>20</v>
      </c>
      <c r="G30" s="7">
        <v>1575</v>
      </c>
      <c r="H30" s="8">
        <f t="shared" si="3"/>
        <v>31500</v>
      </c>
      <c r="I30" s="54"/>
      <c r="J30" s="54"/>
      <c r="K30" s="57"/>
      <c r="L30" s="14">
        <v>1325</v>
      </c>
      <c r="M30" s="18">
        <f t="shared" si="6"/>
        <v>26500</v>
      </c>
      <c r="N30" s="20">
        <v>700</v>
      </c>
      <c r="O30" s="22">
        <f t="shared" si="1"/>
        <v>14000</v>
      </c>
      <c r="P30" s="14">
        <v>975</v>
      </c>
      <c r="Q30" s="18">
        <f t="shared" si="5"/>
        <v>19500</v>
      </c>
      <c r="R30" s="14">
        <v>1300</v>
      </c>
      <c r="S30" s="18">
        <f t="shared" si="7"/>
        <v>26000</v>
      </c>
      <c r="T30" s="14"/>
      <c r="U30" s="15"/>
    </row>
    <row r="31" spans="1:21" ht="25.5" x14ac:dyDescent="0.25">
      <c r="A31" s="5">
        <v>27</v>
      </c>
      <c r="B31" s="1" t="s">
        <v>72</v>
      </c>
      <c r="C31" s="1" t="s">
        <v>73</v>
      </c>
      <c r="D31" s="2" t="s">
        <v>74</v>
      </c>
      <c r="E31" s="6" t="s">
        <v>12</v>
      </c>
      <c r="F31" s="1">
        <v>100</v>
      </c>
      <c r="G31" s="7">
        <v>1950</v>
      </c>
      <c r="H31" s="8">
        <f t="shared" si="3"/>
        <v>195000</v>
      </c>
      <c r="I31" s="54"/>
      <c r="J31" s="54"/>
      <c r="K31" s="57"/>
      <c r="L31" s="14">
        <v>1000</v>
      </c>
      <c r="M31" s="18">
        <f t="shared" si="6"/>
        <v>100000</v>
      </c>
      <c r="N31" s="14">
        <v>1105</v>
      </c>
      <c r="O31" s="18">
        <f t="shared" si="1"/>
        <v>110500</v>
      </c>
      <c r="P31" s="20">
        <v>550</v>
      </c>
      <c r="Q31" s="22">
        <f t="shared" si="5"/>
        <v>55000</v>
      </c>
      <c r="R31" s="14">
        <v>1800</v>
      </c>
      <c r="S31" s="18">
        <f t="shared" si="7"/>
        <v>180000</v>
      </c>
      <c r="T31" s="14">
        <v>1392</v>
      </c>
      <c r="U31" s="15">
        <f t="shared" si="2"/>
        <v>139200</v>
      </c>
    </row>
    <row r="32" spans="1:21" ht="25.5" x14ac:dyDescent="0.25">
      <c r="A32" s="5">
        <v>28</v>
      </c>
      <c r="B32" s="1" t="s">
        <v>75</v>
      </c>
      <c r="C32" s="1" t="s">
        <v>75</v>
      </c>
      <c r="D32" s="2" t="s">
        <v>76</v>
      </c>
      <c r="E32" s="6" t="s">
        <v>18</v>
      </c>
      <c r="F32" s="1">
        <v>100</v>
      </c>
      <c r="G32" s="7">
        <v>1220</v>
      </c>
      <c r="H32" s="8">
        <f t="shared" si="3"/>
        <v>122000</v>
      </c>
      <c r="I32" s="54"/>
      <c r="J32" s="54"/>
      <c r="K32" s="57"/>
      <c r="L32" s="14">
        <v>975</v>
      </c>
      <c r="M32" s="18">
        <f t="shared" si="6"/>
        <v>97500</v>
      </c>
      <c r="N32" s="20">
        <v>650</v>
      </c>
      <c r="O32" s="22">
        <f t="shared" si="1"/>
        <v>65000</v>
      </c>
      <c r="P32" s="14">
        <v>1060</v>
      </c>
      <c r="Q32" s="18">
        <f t="shared" si="5"/>
        <v>106000</v>
      </c>
      <c r="R32" s="14">
        <v>1000</v>
      </c>
      <c r="S32" s="18">
        <f t="shared" si="7"/>
        <v>100000</v>
      </c>
      <c r="T32" s="14">
        <v>812</v>
      </c>
      <c r="U32" s="15">
        <f t="shared" si="2"/>
        <v>81200</v>
      </c>
    </row>
    <row r="33" spans="1:21" x14ac:dyDescent="0.25">
      <c r="A33" s="5">
        <v>29</v>
      </c>
      <c r="B33" s="1" t="s">
        <v>77</v>
      </c>
      <c r="C33" s="1" t="s">
        <v>77</v>
      </c>
      <c r="D33" s="2" t="s">
        <v>78</v>
      </c>
      <c r="E33" s="6" t="s">
        <v>18</v>
      </c>
      <c r="F33" s="1">
        <v>20</v>
      </c>
      <c r="G33" s="7">
        <v>1150</v>
      </c>
      <c r="H33" s="8">
        <f t="shared" si="3"/>
        <v>23000</v>
      </c>
      <c r="I33" s="54"/>
      <c r="J33" s="54"/>
      <c r="K33" s="57"/>
      <c r="L33" s="14">
        <v>875</v>
      </c>
      <c r="M33" s="18">
        <f t="shared" si="6"/>
        <v>17500</v>
      </c>
      <c r="N33" s="20">
        <v>750</v>
      </c>
      <c r="O33" s="22">
        <f t="shared" si="1"/>
        <v>15000</v>
      </c>
      <c r="P33" s="14">
        <v>1070</v>
      </c>
      <c r="Q33" s="18">
        <f t="shared" si="5"/>
        <v>21400</v>
      </c>
      <c r="R33" s="14">
        <v>1000</v>
      </c>
      <c r="S33" s="18">
        <f t="shared" si="7"/>
        <v>20000</v>
      </c>
      <c r="T33" s="14">
        <v>750</v>
      </c>
      <c r="U33" s="15">
        <f t="shared" si="2"/>
        <v>15000</v>
      </c>
    </row>
    <row r="34" spans="1:21" x14ac:dyDescent="0.25">
      <c r="A34" s="5">
        <v>30</v>
      </c>
      <c r="B34" s="1" t="s">
        <v>79</v>
      </c>
      <c r="C34" s="1" t="s">
        <v>79</v>
      </c>
      <c r="D34" s="2" t="s">
        <v>78</v>
      </c>
      <c r="E34" s="6" t="s">
        <v>12</v>
      </c>
      <c r="F34" s="1">
        <v>20</v>
      </c>
      <c r="G34" s="7">
        <v>1950</v>
      </c>
      <c r="H34" s="8">
        <f t="shared" si="3"/>
        <v>39000</v>
      </c>
      <c r="I34" s="54"/>
      <c r="J34" s="54"/>
      <c r="K34" s="57"/>
      <c r="L34" s="14">
        <v>1725</v>
      </c>
      <c r="M34" s="18">
        <f t="shared" si="6"/>
        <v>34500</v>
      </c>
      <c r="N34" s="20">
        <v>750</v>
      </c>
      <c r="O34" s="22">
        <f t="shared" si="1"/>
        <v>15000</v>
      </c>
      <c r="P34" s="14">
        <v>1785</v>
      </c>
      <c r="Q34" s="18">
        <f t="shared" si="5"/>
        <v>35700</v>
      </c>
      <c r="R34" s="14">
        <v>1800</v>
      </c>
      <c r="S34" s="18">
        <f t="shared" si="7"/>
        <v>36000</v>
      </c>
      <c r="T34" s="14">
        <v>1400</v>
      </c>
      <c r="U34" s="15">
        <f t="shared" si="2"/>
        <v>28000</v>
      </c>
    </row>
    <row r="35" spans="1:21" ht="25.5" x14ac:dyDescent="0.25">
      <c r="A35" s="5">
        <v>31</v>
      </c>
      <c r="B35" s="1" t="s">
        <v>80</v>
      </c>
      <c r="C35" s="1" t="s">
        <v>80</v>
      </c>
      <c r="D35" s="2" t="s">
        <v>81</v>
      </c>
      <c r="E35" s="6" t="s">
        <v>12</v>
      </c>
      <c r="F35" s="1">
        <v>6</v>
      </c>
      <c r="G35" s="7">
        <v>3675</v>
      </c>
      <c r="H35" s="8">
        <f t="shared" si="3"/>
        <v>22050</v>
      </c>
      <c r="I35" s="54"/>
      <c r="J35" s="54"/>
      <c r="K35" s="57"/>
      <c r="L35" s="14">
        <v>2735</v>
      </c>
      <c r="M35" s="18">
        <f t="shared" si="6"/>
        <v>16410</v>
      </c>
      <c r="N35" s="14">
        <v>2985</v>
      </c>
      <c r="O35" s="18">
        <f t="shared" si="1"/>
        <v>17910</v>
      </c>
      <c r="P35" s="20">
        <v>2160</v>
      </c>
      <c r="Q35" s="22">
        <f t="shared" si="5"/>
        <v>12960</v>
      </c>
      <c r="R35" s="14">
        <v>3500</v>
      </c>
      <c r="S35" s="18">
        <f t="shared" si="7"/>
        <v>21000</v>
      </c>
      <c r="T35" s="14">
        <v>2700</v>
      </c>
      <c r="U35" s="15">
        <f t="shared" si="2"/>
        <v>16200</v>
      </c>
    </row>
    <row r="36" spans="1:21" ht="25.5" x14ac:dyDescent="0.25">
      <c r="A36" s="5">
        <v>32</v>
      </c>
      <c r="B36" s="3" t="s">
        <v>82</v>
      </c>
      <c r="C36" s="3" t="s">
        <v>82</v>
      </c>
      <c r="D36" s="2" t="s">
        <v>83</v>
      </c>
      <c r="E36" s="6" t="s">
        <v>12</v>
      </c>
      <c r="F36" s="1">
        <v>7</v>
      </c>
      <c r="G36" s="7">
        <v>10500</v>
      </c>
      <c r="H36" s="8">
        <f t="shared" si="3"/>
        <v>73500</v>
      </c>
      <c r="I36" s="54"/>
      <c r="J36" s="54"/>
      <c r="K36" s="57"/>
      <c r="L36" s="14">
        <v>9100</v>
      </c>
      <c r="M36" s="18">
        <f t="shared" si="6"/>
        <v>63700</v>
      </c>
      <c r="N36" s="14">
        <v>4498</v>
      </c>
      <c r="O36" s="18">
        <f t="shared" si="1"/>
        <v>31486</v>
      </c>
      <c r="P36" s="14"/>
      <c r="Q36" s="18"/>
      <c r="R36" s="14">
        <v>10000</v>
      </c>
      <c r="S36" s="18">
        <f t="shared" si="7"/>
        <v>70000</v>
      </c>
      <c r="T36" s="20">
        <v>2500</v>
      </c>
      <c r="U36" s="21">
        <f t="shared" si="2"/>
        <v>17500</v>
      </c>
    </row>
    <row r="37" spans="1:21" ht="25.5" x14ac:dyDescent="0.25">
      <c r="A37" s="5">
        <v>33</v>
      </c>
      <c r="B37" s="1" t="s">
        <v>84</v>
      </c>
      <c r="C37" s="1" t="s">
        <v>84</v>
      </c>
      <c r="D37" s="2" t="s">
        <v>85</v>
      </c>
      <c r="E37" s="6" t="s">
        <v>43</v>
      </c>
      <c r="F37" s="1">
        <v>30</v>
      </c>
      <c r="G37" s="7">
        <v>12850</v>
      </c>
      <c r="H37" s="8">
        <f t="shared" si="3"/>
        <v>385500</v>
      </c>
      <c r="I37" s="54"/>
      <c r="J37" s="54"/>
      <c r="K37" s="57"/>
      <c r="L37" s="14">
        <v>12000</v>
      </c>
      <c r="M37" s="18">
        <f t="shared" si="6"/>
        <v>360000</v>
      </c>
      <c r="N37" s="14"/>
      <c r="O37" s="18"/>
      <c r="P37" s="20">
        <v>350</v>
      </c>
      <c r="Q37" s="22">
        <f t="shared" si="5"/>
        <v>10500</v>
      </c>
      <c r="R37" s="14">
        <v>12000</v>
      </c>
      <c r="S37" s="18">
        <f t="shared" si="7"/>
        <v>360000</v>
      </c>
      <c r="T37" s="14"/>
      <c r="U37" s="15"/>
    </row>
    <row r="38" spans="1:21" ht="25.5" x14ac:dyDescent="0.25">
      <c r="A38" s="5">
        <v>34</v>
      </c>
      <c r="B38" s="3" t="s">
        <v>86</v>
      </c>
      <c r="C38" s="3" t="s">
        <v>86</v>
      </c>
      <c r="D38" s="3" t="s">
        <v>87</v>
      </c>
      <c r="E38" s="6" t="s">
        <v>18</v>
      </c>
      <c r="F38" s="1">
        <v>100</v>
      </c>
      <c r="G38" s="7">
        <v>720</v>
      </c>
      <c r="H38" s="8">
        <f t="shared" si="3"/>
        <v>72000</v>
      </c>
      <c r="I38" s="54"/>
      <c r="J38" s="54"/>
      <c r="K38" s="57"/>
      <c r="L38" s="14"/>
      <c r="M38" s="18"/>
      <c r="N38" s="14"/>
      <c r="O38" s="18"/>
      <c r="P38" s="14"/>
      <c r="Q38" s="18"/>
      <c r="R38" s="14">
        <v>700</v>
      </c>
      <c r="S38" s="18">
        <f t="shared" si="7"/>
        <v>70000</v>
      </c>
      <c r="T38" s="20">
        <v>340</v>
      </c>
      <c r="U38" s="21">
        <f t="shared" si="2"/>
        <v>34000</v>
      </c>
    </row>
    <row r="39" spans="1:21" ht="26.25" thickBot="1" x14ac:dyDescent="0.3">
      <c r="A39" s="5">
        <v>35</v>
      </c>
      <c r="B39" s="3" t="s">
        <v>88</v>
      </c>
      <c r="C39" s="3" t="s">
        <v>89</v>
      </c>
      <c r="D39" s="2" t="s">
        <v>78</v>
      </c>
      <c r="E39" s="6" t="s">
        <v>18</v>
      </c>
      <c r="F39" s="1">
        <v>20</v>
      </c>
      <c r="G39" s="7">
        <v>3575</v>
      </c>
      <c r="H39" s="8">
        <f t="shared" si="3"/>
        <v>71500</v>
      </c>
      <c r="I39" s="55"/>
      <c r="J39" s="55"/>
      <c r="K39" s="58"/>
      <c r="L39" s="16"/>
      <c r="M39" s="19"/>
      <c r="N39" s="16"/>
      <c r="O39" s="18"/>
      <c r="P39" s="25">
        <v>1520</v>
      </c>
      <c r="Q39" s="22">
        <f t="shared" si="5"/>
        <v>30400</v>
      </c>
      <c r="R39" s="16">
        <v>3300</v>
      </c>
      <c r="S39" s="19">
        <f t="shared" si="7"/>
        <v>66000</v>
      </c>
      <c r="T39" s="16"/>
      <c r="U39" s="15"/>
    </row>
    <row r="40" spans="1:21" x14ac:dyDescent="0.25">
      <c r="H40" s="10">
        <f>SUM(H5:H39)</f>
        <v>8915172</v>
      </c>
      <c r="M40" s="26">
        <f>M17+M18</f>
        <v>1762500</v>
      </c>
      <c r="O40" s="26">
        <f>O10+O22+O30+O32+O33+O34</f>
        <v>2502440</v>
      </c>
      <c r="Q40" s="26">
        <f>Q6+Q7+Q8+Q9+Q12+Q14+Q15+Q19+Q23+Q25+Q27+Q31+Q35+Q37+Q39</f>
        <v>797910</v>
      </c>
      <c r="S40" s="26">
        <f>S13+S29</f>
        <v>380000</v>
      </c>
      <c r="U40" s="26">
        <f>U5+U11+U16+U20+U21+U24+U28+U36+U38</f>
        <v>934900</v>
      </c>
    </row>
    <row r="41" spans="1:21" x14ac:dyDescent="0.25">
      <c r="B41" s="11"/>
    </row>
    <row r="42" spans="1:21" x14ac:dyDescent="0.2">
      <c r="B42" s="11"/>
      <c r="C42" s="27" t="s">
        <v>98</v>
      </c>
      <c r="D42" s="28"/>
      <c r="E42" s="37" t="s">
        <v>99</v>
      </c>
      <c r="F42" s="37"/>
      <c r="G42" s="29" t="s">
        <v>100</v>
      </c>
    </row>
    <row r="43" spans="1:21" ht="22.5" customHeight="1" x14ac:dyDescent="0.2">
      <c r="C43" s="27"/>
      <c r="D43" s="28"/>
      <c r="E43" s="37" t="s">
        <v>99</v>
      </c>
      <c r="F43" s="37"/>
      <c r="G43" s="29" t="s">
        <v>101</v>
      </c>
    </row>
    <row r="44" spans="1:21" x14ac:dyDescent="0.2">
      <c r="C44" s="27"/>
      <c r="D44" s="28"/>
      <c r="E44" s="30"/>
      <c r="F44" s="30"/>
      <c r="G44" s="29"/>
    </row>
    <row r="45" spans="1:21" ht="28.5" customHeight="1" x14ac:dyDescent="0.2">
      <c r="C45" s="31"/>
      <c r="D45" s="31"/>
      <c r="E45" s="37" t="s">
        <v>99</v>
      </c>
      <c r="F45" s="37"/>
      <c r="G45" s="32" t="s">
        <v>102</v>
      </c>
    </row>
    <row r="46" spans="1:21" x14ac:dyDescent="0.2">
      <c r="C46" s="31"/>
      <c r="D46" s="31"/>
      <c r="E46" s="37" t="s">
        <v>99</v>
      </c>
      <c r="F46" s="37"/>
      <c r="G46" s="32" t="s">
        <v>103</v>
      </c>
    </row>
    <row r="47" spans="1:21" ht="27.75" customHeight="1" x14ac:dyDescent="0.2">
      <c r="C47" s="31"/>
      <c r="D47" s="33"/>
      <c r="E47" s="37" t="s">
        <v>99</v>
      </c>
      <c r="F47" s="37"/>
      <c r="G47" s="32" t="s">
        <v>104</v>
      </c>
    </row>
    <row r="48" spans="1:21" ht="24" customHeight="1" x14ac:dyDescent="0.2">
      <c r="C48" s="31"/>
      <c r="D48" s="34"/>
      <c r="E48" s="34"/>
      <c r="F48" s="35" t="s">
        <v>99</v>
      </c>
      <c r="G48" s="32" t="s">
        <v>105</v>
      </c>
    </row>
    <row r="49" spans="3:7" ht="22.5" customHeight="1" x14ac:dyDescent="0.2">
      <c r="C49" s="31"/>
      <c r="D49" s="31"/>
      <c r="E49" s="37" t="s">
        <v>99</v>
      </c>
      <c r="F49" s="37"/>
      <c r="G49" s="32" t="s">
        <v>106</v>
      </c>
    </row>
    <row r="50" spans="3:7" x14ac:dyDescent="0.2">
      <c r="C50" s="36"/>
      <c r="D50" s="36"/>
      <c r="E50" s="36"/>
      <c r="F50" s="36"/>
      <c r="G50" s="36"/>
    </row>
    <row r="51" spans="3:7" x14ac:dyDescent="0.2">
      <c r="C51" s="31" t="s">
        <v>107</v>
      </c>
      <c r="D51" s="31"/>
      <c r="E51" s="38" t="s">
        <v>99</v>
      </c>
      <c r="F51" s="38"/>
      <c r="G51" s="32" t="s">
        <v>108</v>
      </c>
    </row>
  </sheetData>
  <mergeCells count="26">
    <mergeCell ref="N3:O3"/>
    <mergeCell ref="P3:Q3"/>
    <mergeCell ref="R3:S3"/>
    <mergeCell ref="T3:U3"/>
    <mergeCell ref="I5:I39"/>
    <mergeCell ref="J5:J39"/>
    <mergeCell ref="K5:K39"/>
    <mergeCell ref="A3:A4"/>
    <mergeCell ref="B3:B4"/>
    <mergeCell ref="E3:E4"/>
    <mergeCell ref="F3:F4"/>
    <mergeCell ref="G3:G4"/>
    <mergeCell ref="B1:D1"/>
    <mergeCell ref="C3:D4"/>
    <mergeCell ref="L3:M3"/>
    <mergeCell ref="H3:H4"/>
    <mergeCell ref="I3:I4"/>
    <mergeCell ref="J3:J4"/>
    <mergeCell ref="K3:K4"/>
    <mergeCell ref="E49:F49"/>
    <mergeCell ref="E51:F51"/>
    <mergeCell ref="E42:F42"/>
    <mergeCell ref="E43:F43"/>
    <mergeCell ref="E45:F45"/>
    <mergeCell ref="E46:F46"/>
    <mergeCell ref="E47:F47"/>
  </mergeCells>
  <pageMargins left="0.23622047244094491" right="0.23622047244094491" top="0.74803149606299213" bottom="0.74803149606299213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2024-02-20T03:50:39Z</cp:lastPrinted>
  <dcterms:created xsi:type="dcterms:W3CDTF">2024-02-15T11:28:21Z</dcterms:created>
  <dcterms:modified xsi:type="dcterms:W3CDTF">2024-04-05T04:43:42Z</dcterms:modified>
</cp:coreProperties>
</file>